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3.xml" ContentType="application/vnd.ms-office.chartcolorstyle+xml"/>
  <Override PartName="/xl/charts/style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60" windowWidth="19440" windowHeight="11700"/>
  </bookViews>
  <sheets>
    <sheet name="Foglio7" sheetId="8" r:id="rId1"/>
    <sheet name="Foglio11" sheetId="12" r:id="rId2"/>
  </sheets>
  <calcPr calcId="152511"/>
</workbook>
</file>

<file path=xl/calcChain.xml><?xml version="1.0" encoding="utf-8"?>
<calcChain xmlns="http://schemas.openxmlformats.org/spreadsheetml/2006/main">
  <c r="AB338" i="8" l="1"/>
  <c r="P340" i="8"/>
  <c r="R339" i="8"/>
  <c r="R340" i="8" s="1"/>
  <c r="P339" i="8"/>
  <c r="R338" i="8"/>
  <c r="Q338" i="8"/>
  <c r="Q339" i="8" s="1"/>
  <c r="P338" i="8"/>
  <c r="M338" i="8"/>
  <c r="O338" i="8" s="1"/>
  <c r="AF338" i="8"/>
  <c r="AE338" i="8"/>
  <c r="L338" i="8"/>
  <c r="N338" i="8"/>
  <c r="AD338" i="8"/>
  <c r="AC338" i="8"/>
  <c r="S339" i="8" l="1"/>
  <c r="T339" i="8" s="1"/>
  <c r="Q340" i="8"/>
  <c r="S340" i="8" s="1"/>
  <c r="T340" i="8" s="1"/>
  <c r="S338" i="8"/>
  <c r="T338" i="8" s="1"/>
  <c r="AB230" i="8"/>
  <c r="P232" i="8"/>
  <c r="P231" i="8"/>
  <c r="P230" i="8"/>
  <c r="M230" i="8"/>
  <c r="O230" i="8" s="1"/>
  <c r="AF230" i="8"/>
  <c r="AE230" i="8"/>
  <c r="L230" i="8"/>
  <c r="N230" i="8" s="1"/>
  <c r="AD230" i="8"/>
  <c r="AC230" i="8"/>
  <c r="M64" i="8" l="1"/>
  <c r="O64" i="8" s="1"/>
  <c r="L64" i="8"/>
  <c r="N64" i="8"/>
  <c r="M61" i="8"/>
  <c r="O61" i="8" s="1"/>
  <c r="L61" i="8"/>
  <c r="N61" i="8" s="1"/>
  <c r="M52" i="8" l="1"/>
  <c r="O52" i="8" s="1"/>
  <c r="L52" i="8"/>
  <c r="N52" i="8" s="1"/>
  <c r="P1620" i="8" l="1"/>
  <c r="P1619" i="8"/>
  <c r="P1618" i="8"/>
  <c r="P1617" i="8"/>
  <c r="P1616" i="8"/>
  <c r="P1615" i="8"/>
  <c r="P1614" i="8"/>
  <c r="P1613" i="8"/>
  <c r="P1612" i="8"/>
  <c r="P1611" i="8"/>
  <c r="P1610" i="8"/>
  <c r="P1609" i="8"/>
  <c r="P1608" i="8"/>
  <c r="P1607" i="8"/>
  <c r="P1606" i="8"/>
  <c r="P1605" i="8"/>
  <c r="P1604" i="8"/>
  <c r="P1603" i="8"/>
  <c r="P1602" i="8"/>
  <c r="AF1602" i="8"/>
  <c r="AE1602" i="8"/>
  <c r="AD1602" i="8"/>
  <c r="AC1602" i="8"/>
  <c r="AB1602" i="8"/>
  <c r="M1602" i="8"/>
  <c r="O1602" i="8" s="1"/>
  <c r="L1602" i="8"/>
  <c r="N1602" i="8" s="1"/>
  <c r="M1597" i="8"/>
  <c r="O1597" i="8" s="1"/>
  <c r="L1597" i="8"/>
  <c r="N1597" i="8" s="1"/>
  <c r="P1584" i="8" l="1"/>
  <c r="P1583" i="8"/>
  <c r="P1582" i="8"/>
  <c r="AF1582" i="8"/>
  <c r="AE1582" i="8"/>
  <c r="AD1582" i="8"/>
  <c r="AC1582" i="8"/>
  <c r="AB1582" i="8"/>
  <c r="M1582" i="8"/>
  <c r="O1582" i="8" s="1"/>
  <c r="L1582" i="8"/>
  <c r="N1582" i="8" s="1"/>
  <c r="M1581" i="8"/>
  <c r="O1581" i="8" s="1"/>
  <c r="L1581" i="8"/>
  <c r="N1581" i="8" s="1"/>
  <c r="P1601" i="8"/>
  <c r="P1600" i="8"/>
  <c r="P1599" i="8"/>
  <c r="P1598" i="8"/>
  <c r="P1597" i="8"/>
  <c r="P1596" i="8"/>
  <c r="P1595" i="8"/>
  <c r="P1594" i="8"/>
  <c r="P1593" i="8"/>
  <c r="P1592" i="8"/>
  <c r="P1591" i="8"/>
  <c r="P1590" i="8"/>
  <c r="P1589" i="8"/>
  <c r="P1588" i="8"/>
  <c r="P1587" i="8"/>
  <c r="P1586" i="8"/>
  <c r="P1585" i="8"/>
  <c r="P1581" i="8"/>
  <c r="AF1603" i="8"/>
  <c r="AE1603" i="8"/>
  <c r="AD1603" i="8"/>
  <c r="AC1603" i="8"/>
  <c r="AB1603" i="8"/>
  <c r="M1603" i="8"/>
  <c r="O1603" i="8" s="1"/>
  <c r="L1603" i="8"/>
  <c r="N1603" i="8" s="1"/>
  <c r="P1480" i="8" l="1"/>
  <c r="P1479" i="8"/>
  <c r="P1478" i="8"/>
  <c r="P1477" i="8"/>
  <c r="P1476" i="8"/>
  <c r="P1475" i="8"/>
  <c r="P1474" i="8"/>
  <c r="P1473" i="8"/>
  <c r="P1472" i="8"/>
  <c r="P1471" i="8"/>
  <c r="P1470" i="8"/>
  <c r="P1469" i="8"/>
  <c r="P1468" i="8"/>
  <c r="P1467" i="8"/>
  <c r="P1466" i="8"/>
  <c r="P1465" i="8"/>
  <c r="P1464" i="8"/>
  <c r="P1463" i="8"/>
  <c r="P1462" i="8"/>
  <c r="P1461" i="8"/>
  <c r="P1460" i="8"/>
  <c r="P1459" i="8"/>
  <c r="P1458" i="8"/>
  <c r="P1457" i="8"/>
  <c r="P1456" i="8"/>
  <c r="P1455" i="8"/>
  <c r="P1454" i="8"/>
  <c r="P1453" i="8"/>
  <c r="P1452" i="8"/>
  <c r="P1451" i="8"/>
  <c r="AF1471" i="8"/>
  <c r="AE1471" i="8"/>
  <c r="AD1471" i="8"/>
  <c r="AC1471" i="8"/>
  <c r="AB1471" i="8"/>
  <c r="M1471" i="8"/>
  <c r="O1471" i="8" s="1"/>
  <c r="L1471" i="8"/>
  <c r="N1471" i="8" s="1"/>
  <c r="P1447" i="8"/>
  <c r="P1446" i="8"/>
  <c r="P1445" i="8"/>
  <c r="P1444" i="8"/>
  <c r="P1443" i="8"/>
  <c r="P1442" i="8"/>
  <c r="P1441" i="8"/>
  <c r="P1440" i="8"/>
  <c r="P1439" i="8"/>
  <c r="P1438" i="8"/>
  <c r="P1437" i="8"/>
  <c r="AF1436" i="8"/>
  <c r="AE1436" i="8"/>
  <c r="AD1436" i="8"/>
  <c r="AC1436" i="8"/>
  <c r="AB1436" i="8"/>
  <c r="P1436" i="8"/>
  <c r="M1436" i="8"/>
  <c r="O1436" i="8" s="1"/>
  <c r="L1436" i="8"/>
  <c r="N1436" i="8" s="1"/>
  <c r="M1385" i="8" l="1"/>
  <c r="O1385" i="8" s="1"/>
  <c r="L1385" i="8"/>
  <c r="N1385" i="8" s="1"/>
  <c r="P1306" i="8" l="1"/>
  <c r="P1305" i="8"/>
  <c r="P1304" i="8"/>
  <c r="P1303" i="8"/>
  <c r="P1302" i="8"/>
  <c r="P1301" i="8"/>
  <c r="P1300" i="8"/>
  <c r="AF1302" i="8"/>
  <c r="AE1302" i="8"/>
  <c r="AD1302" i="8"/>
  <c r="AC1302" i="8"/>
  <c r="AB1302" i="8"/>
  <c r="M1302" i="8"/>
  <c r="O1302" i="8" s="1"/>
  <c r="L1302" i="8"/>
  <c r="N1302" i="8" s="1"/>
  <c r="AF1206" i="8" l="1"/>
  <c r="AE1206" i="8"/>
  <c r="AD1206" i="8"/>
  <c r="AC1206" i="8"/>
  <c r="AB1206" i="8"/>
  <c r="P1208" i="8"/>
  <c r="P1207" i="8"/>
  <c r="P1206" i="8"/>
  <c r="M1093" i="8" l="1"/>
  <c r="O1093" i="8" s="1"/>
  <c r="L1093" i="8"/>
  <c r="N1093" i="8" s="1"/>
  <c r="P1093" i="8"/>
  <c r="P1092" i="8"/>
  <c r="P1091" i="8"/>
  <c r="P1090" i="8"/>
  <c r="AF1089" i="8"/>
  <c r="AE1089" i="8"/>
  <c r="AD1089" i="8"/>
  <c r="AC1089" i="8"/>
  <c r="AB1089" i="8"/>
  <c r="P1089" i="8"/>
  <c r="M1089" i="8"/>
  <c r="O1089" i="8" s="1"/>
  <c r="L1089" i="8"/>
  <c r="N1089" i="8" s="1"/>
  <c r="M1027" i="8"/>
  <c r="O1027" i="8" s="1"/>
  <c r="L1027" i="8"/>
  <c r="N1027" i="8" s="1"/>
  <c r="AB970" i="8" l="1"/>
  <c r="P972" i="8"/>
  <c r="P971" i="8"/>
  <c r="P970" i="8"/>
  <c r="M970" i="8"/>
  <c r="O970" i="8" s="1"/>
  <c r="AF970" i="8"/>
  <c r="AE970" i="8"/>
  <c r="L970" i="8"/>
  <c r="N970" i="8" s="1"/>
  <c r="AD970" i="8"/>
  <c r="AC970" i="8"/>
  <c r="M908" i="8" l="1"/>
  <c r="O908" i="8" s="1"/>
  <c r="L908" i="8"/>
  <c r="N908" i="8" s="1"/>
  <c r="M907" i="8"/>
  <c r="O907" i="8" s="1"/>
  <c r="L907" i="8"/>
  <c r="N907" i="8" s="1"/>
  <c r="P764" i="8"/>
  <c r="P763" i="8"/>
  <c r="P762" i="8"/>
  <c r="P761" i="8"/>
  <c r="P760" i="8"/>
  <c r="P759" i="8"/>
  <c r="P758" i="8"/>
  <c r="P757" i="8"/>
  <c r="P756" i="8"/>
  <c r="P755" i="8"/>
  <c r="P754" i="8"/>
  <c r="P753" i="8"/>
  <c r="P752" i="8"/>
  <c r="P751" i="8"/>
  <c r="P750" i="8"/>
  <c r="P749" i="8"/>
  <c r="P748" i="8"/>
  <c r="P747" i="8"/>
  <c r="P746" i="8"/>
  <c r="P745" i="8"/>
  <c r="P744" i="8"/>
  <c r="P743" i="8"/>
  <c r="AF744" i="8"/>
  <c r="AE744" i="8"/>
  <c r="AD744" i="8"/>
  <c r="AC744" i="8"/>
  <c r="AB744" i="8"/>
  <c r="M744" i="8"/>
  <c r="O744" i="8" s="1"/>
  <c r="L744" i="8"/>
  <c r="N744" i="8" s="1"/>
  <c r="P833" i="8" l="1"/>
  <c r="P832" i="8"/>
  <c r="P831" i="8"/>
  <c r="AB763" i="8" l="1"/>
  <c r="P765" i="8"/>
  <c r="M763" i="8"/>
  <c r="O763" i="8" s="1"/>
  <c r="AF763" i="8"/>
  <c r="AE763" i="8"/>
  <c r="L763" i="8"/>
  <c r="N763" i="8" s="1"/>
  <c r="AD763" i="8"/>
  <c r="AC763" i="8"/>
  <c r="P728" i="8" l="1"/>
  <c r="P727" i="8"/>
  <c r="P726" i="8"/>
  <c r="P725" i="8"/>
  <c r="AF726" i="8"/>
  <c r="AE726" i="8"/>
  <c r="AD726" i="8"/>
  <c r="AC726" i="8"/>
  <c r="AB726" i="8"/>
  <c r="M726" i="8"/>
  <c r="O726" i="8" s="1"/>
  <c r="L726" i="8"/>
  <c r="N726" i="8" s="1"/>
  <c r="P575" i="8" l="1"/>
  <c r="P574" i="8"/>
  <c r="P573" i="8"/>
  <c r="P572" i="8"/>
  <c r="P571" i="8"/>
  <c r="P570" i="8"/>
  <c r="P569" i="8"/>
  <c r="AF570" i="8"/>
  <c r="AE570" i="8"/>
  <c r="AD570" i="8"/>
  <c r="AC570" i="8"/>
  <c r="AB570" i="8"/>
  <c r="M570" i="8"/>
  <c r="O570" i="8" s="1"/>
  <c r="L570" i="8"/>
  <c r="N570" i="8" s="1"/>
  <c r="AF569" i="8"/>
  <c r="AE569" i="8"/>
  <c r="AD569" i="8"/>
  <c r="AC569" i="8"/>
  <c r="AB569" i="8"/>
  <c r="M569" i="8"/>
  <c r="O569" i="8" s="1"/>
  <c r="L569" i="8"/>
  <c r="N569" i="8" s="1"/>
  <c r="M562" i="8" l="1"/>
  <c r="O562" i="8" s="1"/>
  <c r="L562" i="8"/>
  <c r="N562" i="8" s="1"/>
  <c r="M508" i="8" l="1"/>
  <c r="O508" i="8" s="1"/>
  <c r="L508" i="8"/>
  <c r="N508" i="8" s="1"/>
  <c r="L428" i="8" l="1"/>
  <c r="L427" i="8"/>
  <c r="M425" i="8"/>
  <c r="O425" i="8" s="1"/>
  <c r="L425" i="8"/>
  <c r="N425" i="8" s="1"/>
  <c r="M414" i="8" l="1"/>
  <c r="O414" i="8" s="1"/>
  <c r="L414" i="8"/>
  <c r="N414" i="8" s="1"/>
  <c r="M323" i="8" l="1"/>
  <c r="O323" i="8" s="1"/>
  <c r="L323" i="8"/>
  <c r="N323" i="8" s="1"/>
  <c r="M269" i="8" l="1"/>
  <c r="O269" i="8" s="1"/>
  <c r="L269" i="8"/>
  <c r="N269" i="8" s="1"/>
  <c r="R1668" i="8" l="1"/>
  <c r="AB211" i="8" l="1"/>
  <c r="AF179" i="8" l="1"/>
  <c r="AE179" i="8"/>
  <c r="AD179" i="8"/>
  <c r="AC179" i="8"/>
  <c r="AB179" i="8"/>
  <c r="AF159" i="8" l="1"/>
  <c r="AE159" i="8"/>
  <c r="AD159" i="8"/>
  <c r="AC159" i="8"/>
  <c r="AB159" i="8"/>
  <c r="AF158" i="8"/>
  <c r="AE158" i="8"/>
  <c r="AD158" i="8"/>
  <c r="AC158" i="8"/>
  <c r="AB158" i="8"/>
  <c r="AF157" i="8"/>
  <c r="AE157" i="8"/>
  <c r="AD157" i="8"/>
  <c r="AC157" i="8"/>
  <c r="AB157" i="8"/>
  <c r="P163" i="8"/>
  <c r="P162" i="8"/>
  <c r="P161" i="8"/>
  <c r="P160" i="8"/>
  <c r="P159" i="8"/>
  <c r="P158" i="8"/>
  <c r="P157" i="8"/>
  <c r="AF154" i="8"/>
  <c r="AE154" i="8"/>
  <c r="AD154" i="8"/>
  <c r="AC154" i="8"/>
  <c r="AB154" i="8"/>
  <c r="P156" i="8"/>
  <c r="P155" i="8"/>
  <c r="P154" i="8"/>
  <c r="M154" i="8"/>
  <c r="O154" i="8" s="1"/>
  <c r="L154" i="8"/>
  <c r="N154" i="8" s="1"/>
  <c r="AB147" i="8"/>
  <c r="AB156" i="8" l="1"/>
  <c r="AB76" i="8"/>
  <c r="AF813" i="8" l="1"/>
  <c r="AE813" i="8"/>
  <c r="AD813" i="8"/>
  <c r="AC813" i="8"/>
  <c r="AB813" i="8"/>
  <c r="P815" i="8"/>
  <c r="P814" i="8"/>
  <c r="P813" i="8"/>
  <c r="AF721" i="8"/>
  <c r="AE721" i="8"/>
  <c r="AD721" i="8"/>
  <c r="AC721" i="8"/>
  <c r="AB721" i="8"/>
  <c r="AF723" i="8"/>
  <c r="AE723" i="8"/>
  <c r="AD723" i="8"/>
  <c r="AC723" i="8"/>
  <c r="AB723" i="8"/>
  <c r="P724" i="8"/>
  <c r="P723" i="8"/>
  <c r="P722" i="8"/>
  <c r="P721" i="8"/>
  <c r="P1664" i="8"/>
  <c r="P1663" i="8"/>
  <c r="P1662" i="8"/>
  <c r="P1661" i="8"/>
  <c r="P1660" i="8"/>
  <c r="P1659" i="8"/>
  <c r="P1658" i="8"/>
  <c r="P1657" i="8"/>
  <c r="P1656" i="8"/>
  <c r="P1655" i="8"/>
  <c r="P1654" i="8"/>
  <c r="P1653" i="8"/>
  <c r="P1652" i="8"/>
  <c r="P1651" i="8"/>
  <c r="P1650" i="8"/>
  <c r="P1649" i="8"/>
  <c r="P1648" i="8"/>
  <c r="P1647" i="8"/>
  <c r="P1646" i="8"/>
  <c r="P1645" i="8"/>
  <c r="P1644" i="8"/>
  <c r="P1643" i="8"/>
  <c r="P1642" i="8"/>
  <c r="P1641" i="8"/>
  <c r="P1640" i="8"/>
  <c r="P1639" i="8"/>
  <c r="P1638" i="8"/>
  <c r="P1637" i="8"/>
  <c r="P1636" i="8"/>
  <c r="P1635" i="8"/>
  <c r="P1634" i="8"/>
  <c r="P1633" i="8"/>
  <c r="P1632" i="8"/>
  <c r="P1631" i="8"/>
  <c r="P1630" i="8"/>
  <c r="P1629" i="8"/>
  <c r="P1628" i="8"/>
  <c r="P1627" i="8"/>
  <c r="P1626" i="8"/>
  <c r="P1625" i="8"/>
  <c r="P1624" i="8"/>
  <c r="P1623" i="8"/>
  <c r="P1622" i="8"/>
  <c r="P1621" i="8"/>
  <c r="P1580" i="8"/>
  <c r="P1579" i="8"/>
  <c r="P1578" i="8"/>
  <c r="P1577" i="8"/>
  <c r="P1576" i="8"/>
  <c r="P1575" i="8"/>
  <c r="P1574" i="8"/>
  <c r="P1573" i="8"/>
  <c r="P1572" i="8"/>
  <c r="P1571" i="8"/>
  <c r="P1570" i="8"/>
  <c r="P1569" i="8"/>
  <c r="P1568" i="8"/>
  <c r="P1567" i="8"/>
  <c r="P1566" i="8"/>
  <c r="P1565" i="8"/>
  <c r="P1564" i="8"/>
  <c r="P1563" i="8"/>
  <c r="P1562" i="8"/>
  <c r="P1561" i="8"/>
  <c r="P1560" i="8"/>
  <c r="P1559" i="8"/>
  <c r="P1558" i="8"/>
  <c r="P1557" i="8"/>
  <c r="P1556" i="8"/>
  <c r="P1555" i="8"/>
  <c r="P1554" i="8"/>
  <c r="P1553" i="8"/>
  <c r="P1552" i="8"/>
  <c r="P1551" i="8"/>
  <c r="P1550" i="8"/>
  <c r="P1549" i="8"/>
  <c r="P1548" i="8"/>
  <c r="P1547" i="8"/>
  <c r="P1546" i="8"/>
  <c r="P1545" i="8"/>
  <c r="P1544" i="8"/>
  <c r="P1543" i="8"/>
  <c r="P1542" i="8"/>
  <c r="P1541" i="8"/>
  <c r="P1540" i="8"/>
  <c r="P1539" i="8"/>
  <c r="P1538" i="8"/>
  <c r="P1537" i="8"/>
  <c r="P1536" i="8"/>
  <c r="P1535" i="8"/>
  <c r="P1534" i="8"/>
  <c r="P1533" i="8"/>
  <c r="P1532" i="8"/>
  <c r="P1531" i="8"/>
  <c r="P1530" i="8"/>
  <c r="P1529" i="8"/>
  <c r="P1528" i="8"/>
  <c r="P1527" i="8"/>
  <c r="P1526" i="8"/>
  <c r="P1525" i="8"/>
  <c r="P1524" i="8"/>
  <c r="P1523" i="8"/>
  <c r="P1522" i="8"/>
  <c r="P1521" i="8"/>
  <c r="P1520" i="8"/>
  <c r="P1519" i="8"/>
  <c r="P1518" i="8"/>
  <c r="P1517" i="8"/>
  <c r="P1516" i="8"/>
  <c r="P1515" i="8"/>
  <c r="P1514" i="8"/>
  <c r="P1513" i="8"/>
  <c r="P1512" i="8"/>
  <c r="P1511" i="8"/>
  <c r="P1510" i="8"/>
  <c r="P1509" i="8"/>
  <c r="P1508" i="8"/>
  <c r="P1507" i="8"/>
  <c r="P1506" i="8"/>
  <c r="P1505" i="8"/>
  <c r="P1504" i="8"/>
  <c r="P1503" i="8"/>
  <c r="P1502" i="8"/>
  <c r="P1501" i="8"/>
  <c r="P1500" i="8"/>
  <c r="P1499" i="8"/>
  <c r="P1498" i="8"/>
  <c r="P1497" i="8"/>
  <c r="P1496" i="8"/>
  <c r="P1495" i="8"/>
  <c r="P1494" i="8"/>
  <c r="P1493" i="8"/>
  <c r="P1492" i="8"/>
  <c r="P1491" i="8"/>
  <c r="P1490" i="8"/>
  <c r="P1489" i="8"/>
  <c r="P1488" i="8"/>
  <c r="P1487" i="8"/>
  <c r="P1486" i="8"/>
  <c r="P1485" i="8"/>
  <c r="P1484" i="8"/>
  <c r="P1483" i="8"/>
  <c r="P1482" i="8"/>
  <c r="P1481" i="8"/>
  <c r="P1450" i="8"/>
  <c r="P1449" i="8"/>
  <c r="P1448" i="8"/>
  <c r="P1435" i="8"/>
  <c r="P1434" i="8"/>
  <c r="P1433" i="8"/>
  <c r="P1432" i="8"/>
  <c r="P1431" i="8"/>
  <c r="P1430" i="8"/>
  <c r="P1429" i="8"/>
  <c r="P1428" i="8"/>
  <c r="P1427" i="8"/>
  <c r="P1426" i="8"/>
  <c r="P1425" i="8"/>
  <c r="P1424" i="8"/>
  <c r="P1423" i="8"/>
  <c r="P1422" i="8"/>
  <c r="P1421" i="8"/>
  <c r="P1420" i="8"/>
  <c r="P1419" i="8"/>
  <c r="P1418" i="8"/>
  <c r="P1417" i="8"/>
  <c r="P1416" i="8"/>
  <c r="P1415" i="8"/>
  <c r="P1414" i="8"/>
  <c r="P1413" i="8"/>
  <c r="P1412" i="8"/>
  <c r="P1411" i="8"/>
  <c r="P1410" i="8"/>
  <c r="P1409" i="8"/>
  <c r="P1408" i="8"/>
  <c r="P1407" i="8"/>
  <c r="P1406" i="8"/>
  <c r="P1405" i="8"/>
  <c r="P1404" i="8"/>
  <c r="P1403" i="8"/>
  <c r="P1402" i="8"/>
  <c r="P1401" i="8"/>
  <c r="P1400" i="8"/>
  <c r="P1399" i="8"/>
  <c r="P1398" i="8"/>
  <c r="P1397" i="8"/>
  <c r="P1396" i="8"/>
  <c r="P1395" i="8"/>
  <c r="P1394" i="8"/>
  <c r="P1393" i="8"/>
  <c r="P1392" i="8"/>
  <c r="P1391" i="8"/>
  <c r="P1390" i="8"/>
  <c r="P1389" i="8"/>
  <c r="P1388" i="8"/>
  <c r="P1387" i="8"/>
  <c r="P1386" i="8"/>
  <c r="P1385" i="8"/>
  <c r="P1384" i="8"/>
  <c r="P1383" i="8"/>
  <c r="P1382" i="8"/>
  <c r="P1381" i="8"/>
  <c r="P1380" i="8"/>
  <c r="P1379" i="8"/>
  <c r="P1378" i="8"/>
  <c r="P1377" i="8"/>
  <c r="P1376" i="8"/>
  <c r="P1375" i="8"/>
  <c r="P1374" i="8"/>
  <c r="P1373" i="8"/>
  <c r="P1372" i="8"/>
  <c r="P1371" i="8"/>
  <c r="P1370" i="8"/>
  <c r="P1369" i="8"/>
  <c r="P1368" i="8"/>
  <c r="P1367" i="8"/>
  <c r="P1366" i="8"/>
  <c r="P1365" i="8"/>
  <c r="P1364" i="8"/>
  <c r="P1363" i="8"/>
  <c r="P1362" i="8"/>
  <c r="P1361" i="8"/>
  <c r="P1360" i="8"/>
  <c r="P1359" i="8"/>
  <c r="P1358" i="8"/>
  <c r="P1357" i="8"/>
  <c r="P1356" i="8"/>
  <c r="P1355" i="8"/>
  <c r="P1354" i="8"/>
  <c r="P1353" i="8"/>
  <c r="P1352" i="8"/>
  <c r="P1351" i="8"/>
  <c r="P1350" i="8"/>
  <c r="P1349" i="8"/>
  <c r="P1348" i="8"/>
  <c r="P1347" i="8"/>
  <c r="P1346" i="8"/>
  <c r="P1345" i="8"/>
  <c r="P1344" i="8"/>
  <c r="P1343" i="8"/>
  <c r="P1342" i="8"/>
  <c r="P1341" i="8"/>
  <c r="P1340" i="8"/>
  <c r="P1339" i="8"/>
  <c r="P1338" i="8"/>
  <c r="P1337" i="8"/>
  <c r="P1336" i="8"/>
  <c r="P1335" i="8"/>
  <c r="P1334" i="8"/>
  <c r="P1333" i="8"/>
  <c r="P1332" i="8"/>
  <c r="P1331" i="8"/>
  <c r="P1330" i="8"/>
  <c r="P1329" i="8"/>
  <c r="P1328" i="8"/>
  <c r="P1327" i="8"/>
  <c r="P1326" i="8"/>
  <c r="P1325" i="8"/>
  <c r="P1324" i="8"/>
  <c r="P1323" i="8"/>
  <c r="P1322" i="8"/>
  <c r="P1321" i="8"/>
  <c r="P1320" i="8"/>
  <c r="P1319" i="8"/>
  <c r="P1318" i="8"/>
  <c r="P1317" i="8"/>
  <c r="P1316" i="8"/>
  <c r="P1315" i="8"/>
  <c r="P1314" i="8"/>
  <c r="P1313" i="8"/>
  <c r="P1312" i="8"/>
  <c r="P1311" i="8"/>
  <c r="P1310" i="8"/>
  <c r="P1309" i="8"/>
  <c r="P1308" i="8"/>
  <c r="P1307" i="8"/>
  <c r="P1299" i="8"/>
  <c r="P1298" i="8"/>
  <c r="P1297" i="8"/>
  <c r="P1296" i="8"/>
  <c r="P1295" i="8"/>
  <c r="P1294" i="8"/>
  <c r="P1293" i="8"/>
  <c r="P1292" i="8"/>
  <c r="P1291" i="8"/>
  <c r="P1290" i="8"/>
  <c r="P1289" i="8"/>
  <c r="P1288" i="8"/>
  <c r="P1287" i="8"/>
  <c r="P1286" i="8"/>
  <c r="P1285" i="8"/>
  <c r="P1284" i="8"/>
  <c r="P1283" i="8"/>
  <c r="P1282" i="8"/>
  <c r="P1281" i="8"/>
  <c r="P1280" i="8"/>
  <c r="P1279" i="8"/>
  <c r="P1278" i="8"/>
  <c r="P1277" i="8"/>
  <c r="P1276" i="8"/>
  <c r="P1275" i="8"/>
  <c r="P1274" i="8"/>
  <c r="P1273" i="8"/>
  <c r="P1272" i="8"/>
  <c r="P1271" i="8"/>
  <c r="P1270" i="8"/>
  <c r="P1269" i="8"/>
  <c r="P1268" i="8"/>
  <c r="P1267" i="8"/>
  <c r="P1266" i="8"/>
  <c r="P1265" i="8"/>
  <c r="P1264" i="8"/>
  <c r="P1263" i="8"/>
  <c r="P1262" i="8"/>
  <c r="P1261" i="8"/>
  <c r="P1260" i="8"/>
  <c r="P1259" i="8"/>
  <c r="P1258" i="8"/>
  <c r="P1257" i="8"/>
  <c r="P1256" i="8"/>
  <c r="P1255" i="8"/>
  <c r="P1254" i="8"/>
  <c r="P1253" i="8"/>
  <c r="P1252" i="8"/>
  <c r="P1251" i="8"/>
  <c r="P1250" i="8"/>
  <c r="P1249" i="8"/>
  <c r="P1248" i="8"/>
  <c r="P1247" i="8"/>
  <c r="P1246" i="8"/>
  <c r="P1245" i="8"/>
  <c r="P1244" i="8"/>
  <c r="P1243" i="8"/>
  <c r="P1242" i="8"/>
  <c r="P1241" i="8"/>
  <c r="P1240" i="8"/>
  <c r="P1239" i="8"/>
  <c r="P1238" i="8"/>
  <c r="P1237" i="8"/>
  <c r="P1236" i="8"/>
  <c r="P1235" i="8"/>
  <c r="P1234" i="8"/>
  <c r="P1233" i="8"/>
  <c r="P1232" i="8"/>
  <c r="P1231" i="8"/>
  <c r="P1230" i="8"/>
  <c r="P1229" i="8"/>
  <c r="P1228" i="8"/>
  <c r="P1227" i="8"/>
  <c r="P1226" i="8"/>
  <c r="P1225" i="8"/>
  <c r="P1224" i="8"/>
  <c r="P1223" i="8"/>
  <c r="P1222" i="8"/>
  <c r="P1221" i="8"/>
  <c r="P1220" i="8"/>
  <c r="P1219" i="8"/>
  <c r="P1218" i="8"/>
  <c r="P1217" i="8"/>
  <c r="P1216" i="8"/>
  <c r="P1215" i="8"/>
  <c r="P1214" i="8"/>
  <c r="P1213" i="8"/>
  <c r="P1212" i="8"/>
  <c r="P1211" i="8"/>
  <c r="P1210" i="8"/>
  <c r="P1209" i="8"/>
  <c r="P1205" i="8"/>
  <c r="P1204" i="8"/>
  <c r="P1203" i="8"/>
  <c r="P1202" i="8"/>
  <c r="P1201" i="8"/>
  <c r="P1200" i="8"/>
  <c r="P1199" i="8"/>
  <c r="P1198" i="8"/>
  <c r="P1197" i="8"/>
  <c r="P1196" i="8"/>
  <c r="P1195" i="8"/>
  <c r="P1194" i="8"/>
  <c r="P1193" i="8"/>
  <c r="P1192" i="8"/>
  <c r="P1191" i="8"/>
  <c r="P1190" i="8"/>
  <c r="P1189" i="8"/>
  <c r="P1188" i="8"/>
  <c r="P1187" i="8"/>
  <c r="P1186" i="8"/>
  <c r="P1185" i="8"/>
  <c r="P1184" i="8"/>
  <c r="P1183" i="8"/>
  <c r="P1182" i="8"/>
  <c r="P1181" i="8"/>
  <c r="P1180" i="8"/>
  <c r="P1179" i="8"/>
  <c r="P1178" i="8"/>
  <c r="P1177" i="8"/>
  <c r="P1176" i="8"/>
  <c r="P1175" i="8"/>
  <c r="P1174" i="8"/>
  <c r="P1173" i="8"/>
  <c r="P1172" i="8"/>
  <c r="P1171" i="8"/>
  <c r="P1170" i="8"/>
  <c r="P1169" i="8"/>
  <c r="P1168" i="8"/>
  <c r="P1167" i="8"/>
  <c r="P1166" i="8"/>
  <c r="P1165" i="8"/>
  <c r="P1164" i="8"/>
  <c r="P1163" i="8"/>
  <c r="P1162" i="8"/>
  <c r="P1161" i="8"/>
  <c r="P1160" i="8"/>
  <c r="P1159" i="8"/>
  <c r="P1158" i="8"/>
  <c r="P1157" i="8"/>
  <c r="P1156" i="8"/>
  <c r="P1155" i="8"/>
  <c r="P1154" i="8"/>
  <c r="P1153" i="8"/>
  <c r="P1152" i="8"/>
  <c r="P1151" i="8"/>
  <c r="P1150" i="8"/>
  <c r="P1149" i="8"/>
  <c r="P1148" i="8"/>
  <c r="P1147" i="8"/>
  <c r="P1146" i="8"/>
  <c r="P1145" i="8"/>
  <c r="P1144" i="8"/>
  <c r="P1143" i="8"/>
  <c r="P1142" i="8"/>
  <c r="P1141" i="8"/>
  <c r="P1140" i="8"/>
  <c r="P1139" i="8"/>
  <c r="P1138" i="8"/>
  <c r="P1137" i="8"/>
  <c r="P1136" i="8"/>
  <c r="P1135" i="8"/>
  <c r="P1134" i="8"/>
  <c r="P1133" i="8"/>
  <c r="P1132" i="8"/>
  <c r="P1131" i="8"/>
  <c r="P1130" i="8"/>
  <c r="P1129" i="8"/>
  <c r="P1128" i="8"/>
  <c r="P1127" i="8"/>
  <c r="P1126" i="8"/>
  <c r="P1125" i="8"/>
  <c r="P1124" i="8"/>
  <c r="P1123" i="8"/>
  <c r="P1122" i="8"/>
  <c r="P1121" i="8"/>
  <c r="P1120" i="8"/>
  <c r="P1119" i="8"/>
  <c r="P1118" i="8"/>
  <c r="P1117" i="8"/>
  <c r="P1116" i="8"/>
  <c r="P1115" i="8"/>
  <c r="P1114" i="8"/>
  <c r="P1113" i="8"/>
  <c r="P1112" i="8"/>
  <c r="P1111" i="8"/>
  <c r="P1110" i="8"/>
  <c r="P1109" i="8"/>
  <c r="P1108" i="8"/>
  <c r="P1107" i="8"/>
  <c r="P1106" i="8"/>
  <c r="P1105" i="8"/>
  <c r="P1104" i="8"/>
  <c r="P1103" i="8"/>
  <c r="P1102" i="8"/>
  <c r="P1101" i="8"/>
  <c r="P1100" i="8"/>
  <c r="P1099" i="8"/>
  <c r="P1098" i="8"/>
  <c r="P1097" i="8"/>
  <c r="P1096" i="8"/>
  <c r="P1095" i="8"/>
  <c r="P1094" i="8"/>
  <c r="P1088" i="8"/>
  <c r="P1087" i="8"/>
  <c r="P1086" i="8"/>
  <c r="P1085" i="8"/>
  <c r="P1084" i="8"/>
  <c r="P1083" i="8"/>
  <c r="P1082" i="8"/>
  <c r="P1081" i="8"/>
  <c r="P1080" i="8"/>
  <c r="P1079" i="8"/>
  <c r="P1078" i="8"/>
  <c r="P1077" i="8"/>
  <c r="P1076" i="8"/>
  <c r="P1075" i="8"/>
  <c r="P1074" i="8"/>
  <c r="P1073" i="8"/>
  <c r="P1072" i="8"/>
  <c r="P1071" i="8"/>
  <c r="P1070" i="8"/>
  <c r="P1069" i="8"/>
  <c r="P1068" i="8"/>
  <c r="P1067" i="8"/>
  <c r="P1066" i="8"/>
  <c r="P1065" i="8"/>
  <c r="P1064" i="8"/>
  <c r="P1063" i="8"/>
  <c r="P1062" i="8"/>
  <c r="P1061" i="8"/>
  <c r="P1060" i="8"/>
  <c r="P1059" i="8"/>
  <c r="P1058" i="8"/>
  <c r="P1057" i="8"/>
  <c r="P1056" i="8"/>
  <c r="P1055" i="8"/>
  <c r="P1054" i="8"/>
  <c r="P1053" i="8"/>
  <c r="P1052" i="8"/>
  <c r="P1051" i="8"/>
  <c r="P1050" i="8"/>
  <c r="P1049" i="8"/>
  <c r="P1048" i="8"/>
  <c r="P1047" i="8"/>
  <c r="P1046" i="8"/>
  <c r="P1045" i="8"/>
  <c r="P1044" i="8"/>
  <c r="P1043" i="8"/>
  <c r="P1042" i="8"/>
  <c r="P1041" i="8"/>
  <c r="P1040" i="8"/>
  <c r="P1039" i="8"/>
  <c r="P1038" i="8"/>
  <c r="P1037" i="8"/>
  <c r="P1036" i="8"/>
  <c r="P1035" i="8"/>
  <c r="P1034" i="8"/>
  <c r="P1033" i="8"/>
  <c r="P1032" i="8"/>
  <c r="P1031" i="8"/>
  <c r="P1030" i="8"/>
  <c r="P1029" i="8"/>
  <c r="P1028" i="8"/>
  <c r="P1027" i="8"/>
  <c r="P1026" i="8"/>
  <c r="P1025" i="8"/>
  <c r="P1024" i="8"/>
  <c r="P1023" i="8"/>
  <c r="P1022" i="8"/>
  <c r="P1021" i="8"/>
  <c r="P1020" i="8"/>
  <c r="P1019" i="8"/>
  <c r="P1018" i="8"/>
  <c r="P1017" i="8"/>
  <c r="P1016" i="8"/>
  <c r="P1015" i="8"/>
  <c r="P1014" i="8"/>
  <c r="P1013" i="8"/>
  <c r="P1012" i="8"/>
  <c r="P1011" i="8"/>
  <c r="P1010" i="8"/>
  <c r="P1009" i="8"/>
  <c r="P1008" i="8"/>
  <c r="P1007" i="8"/>
  <c r="P1006" i="8"/>
  <c r="P1005" i="8"/>
  <c r="P1004" i="8"/>
  <c r="P1003" i="8"/>
  <c r="P1002" i="8"/>
  <c r="P1001" i="8"/>
  <c r="P1000" i="8"/>
  <c r="P999" i="8"/>
  <c r="P998" i="8"/>
  <c r="P997" i="8"/>
  <c r="P996" i="8"/>
  <c r="P995" i="8"/>
  <c r="P994" i="8"/>
  <c r="P993" i="8"/>
  <c r="P992" i="8"/>
  <c r="P991" i="8"/>
  <c r="P990" i="8"/>
  <c r="P989" i="8"/>
  <c r="P988" i="8"/>
  <c r="P987" i="8"/>
  <c r="P986" i="8"/>
  <c r="P985" i="8"/>
  <c r="P984" i="8"/>
  <c r="P983" i="8"/>
  <c r="P982" i="8"/>
  <c r="P981" i="8"/>
  <c r="P980" i="8"/>
  <c r="P979" i="8"/>
  <c r="P978" i="8"/>
  <c r="P977" i="8"/>
  <c r="P976" i="8"/>
  <c r="P975" i="8"/>
  <c r="P974" i="8"/>
  <c r="P973" i="8"/>
  <c r="P969" i="8"/>
  <c r="P968" i="8"/>
  <c r="P967" i="8"/>
  <c r="P966" i="8"/>
  <c r="P965" i="8"/>
  <c r="P964" i="8"/>
  <c r="P963" i="8"/>
  <c r="P962" i="8"/>
  <c r="P961" i="8"/>
  <c r="P960" i="8"/>
  <c r="P959" i="8"/>
  <c r="P958" i="8"/>
  <c r="P957" i="8"/>
  <c r="P956" i="8"/>
  <c r="P955" i="8"/>
  <c r="P954" i="8"/>
  <c r="P953" i="8"/>
  <c r="P952" i="8"/>
  <c r="P951" i="8"/>
  <c r="P950" i="8"/>
  <c r="P949" i="8"/>
  <c r="P948" i="8"/>
  <c r="P947" i="8"/>
  <c r="P946" i="8"/>
  <c r="P945" i="8"/>
  <c r="P944" i="8"/>
  <c r="P943" i="8"/>
  <c r="P942" i="8"/>
  <c r="P941" i="8"/>
  <c r="P940" i="8"/>
  <c r="P939" i="8"/>
  <c r="P938" i="8"/>
  <c r="P937" i="8"/>
  <c r="P936" i="8"/>
  <c r="P935" i="8"/>
  <c r="P934" i="8"/>
  <c r="P933" i="8"/>
  <c r="P932" i="8"/>
  <c r="P931" i="8"/>
  <c r="P930" i="8"/>
  <c r="P929" i="8"/>
  <c r="P928" i="8"/>
  <c r="P927" i="8"/>
  <c r="P926" i="8"/>
  <c r="P925" i="8"/>
  <c r="P924" i="8"/>
  <c r="P923" i="8"/>
  <c r="P922" i="8"/>
  <c r="P921" i="8"/>
  <c r="P920" i="8"/>
  <c r="P919" i="8"/>
  <c r="P918" i="8"/>
  <c r="P917" i="8"/>
  <c r="P916" i="8"/>
  <c r="P915" i="8"/>
  <c r="P914" i="8"/>
  <c r="P913" i="8"/>
  <c r="P912" i="8"/>
  <c r="P911" i="8"/>
  <c r="P910" i="8"/>
  <c r="P909" i="8"/>
  <c r="P908" i="8"/>
  <c r="P907" i="8"/>
  <c r="P906" i="8"/>
  <c r="P905" i="8"/>
  <c r="P904" i="8"/>
  <c r="P903" i="8"/>
  <c r="P902" i="8"/>
  <c r="P901" i="8"/>
  <c r="P900" i="8"/>
  <c r="P899" i="8"/>
  <c r="P898" i="8"/>
  <c r="P897" i="8"/>
  <c r="P896" i="8"/>
  <c r="P895" i="8"/>
  <c r="P894" i="8"/>
  <c r="P893" i="8"/>
  <c r="P892" i="8"/>
  <c r="P891" i="8"/>
  <c r="P890" i="8"/>
  <c r="P889" i="8"/>
  <c r="P888" i="8"/>
  <c r="P887" i="8"/>
  <c r="P886" i="8"/>
  <c r="P885" i="8"/>
  <c r="P884" i="8"/>
  <c r="P883" i="8"/>
  <c r="P882" i="8"/>
  <c r="P881" i="8"/>
  <c r="P880" i="8"/>
  <c r="P879" i="8"/>
  <c r="P878" i="8"/>
  <c r="P877" i="8"/>
  <c r="P876" i="8"/>
  <c r="P875" i="8"/>
  <c r="P874" i="8"/>
  <c r="P873" i="8"/>
  <c r="P872" i="8"/>
  <c r="P871" i="8"/>
  <c r="P870" i="8"/>
  <c r="P869" i="8"/>
  <c r="P868" i="8"/>
  <c r="P867" i="8"/>
  <c r="P866" i="8"/>
  <c r="P865" i="8"/>
  <c r="P864" i="8"/>
  <c r="P863" i="8"/>
  <c r="P862" i="8"/>
  <c r="P861" i="8"/>
  <c r="P860" i="8"/>
  <c r="P859" i="8"/>
  <c r="P858" i="8"/>
  <c r="P857" i="8"/>
  <c r="P856" i="8"/>
  <c r="P855" i="8"/>
  <c r="P854" i="8"/>
  <c r="P853" i="8"/>
  <c r="P852" i="8"/>
  <c r="P851" i="8"/>
  <c r="P850" i="8"/>
  <c r="P849" i="8"/>
  <c r="P848" i="8"/>
  <c r="P847" i="8"/>
  <c r="P846" i="8"/>
  <c r="P845" i="8"/>
  <c r="P844" i="8"/>
  <c r="P843" i="8"/>
  <c r="P842" i="8"/>
  <c r="P841" i="8"/>
  <c r="P840" i="8"/>
  <c r="P839" i="8"/>
  <c r="P838" i="8"/>
  <c r="P837" i="8"/>
  <c r="P836" i="8"/>
  <c r="P835" i="8"/>
  <c r="P834" i="8"/>
  <c r="P830" i="8"/>
  <c r="P829" i="8"/>
  <c r="P828" i="8"/>
  <c r="P827" i="8"/>
  <c r="P826" i="8"/>
  <c r="P825" i="8"/>
  <c r="P824" i="8"/>
  <c r="P823" i="8"/>
  <c r="P822" i="8"/>
  <c r="P821" i="8"/>
  <c r="P820" i="8"/>
  <c r="P819" i="8"/>
  <c r="P818" i="8"/>
  <c r="P817" i="8"/>
  <c r="P816" i="8"/>
  <c r="P812" i="8"/>
  <c r="P811" i="8"/>
  <c r="P810" i="8"/>
  <c r="P809" i="8"/>
  <c r="P808" i="8"/>
  <c r="P807" i="8"/>
  <c r="P806" i="8"/>
  <c r="P805" i="8"/>
  <c r="P804" i="8"/>
  <c r="P803" i="8"/>
  <c r="P802" i="8"/>
  <c r="P801" i="8"/>
  <c r="P800" i="8"/>
  <c r="P799" i="8"/>
  <c r="P798" i="8"/>
  <c r="P797" i="8"/>
  <c r="P796" i="8"/>
  <c r="P795" i="8"/>
  <c r="P794" i="8"/>
  <c r="P793" i="8"/>
  <c r="P792" i="8"/>
  <c r="P791" i="8"/>
  <c r="P790" i="8"/>
  <c r="P789" i="8"/>
  <c r="P788" i="8"/>
  <c r="P787" i="8"/>
  <c r="P786" i="8"/>
  <c r="P785" i="8"/>
  <c r="P784" i="8"/>
  <c r="P783" i="8"/>
  <c r="P782" i="8"/>
  <c r="P781" i="8"/>
  <c r="P780" i="8"/>
  <c r="P779" i="8"/>
  <c r="P778" i="8"/>
  <c r="P777" i="8"/>
  <c r="P776" i="8"/>
  <c r="P775" i="8"/>
  <c r="P774" i="8"/>
  <c r="P773" i="8"/>
  <c r="P772" i="8"/>
  <c r="P771" i="8"/>
  <c r="P770" i="8"/>
  <c r="P769" i="8"/>
  <c r="P768" i="8"/>
  <c r="P767" i="8"/>
  <c r="P766" i="8"/>
  <c r="P742" i="8"/>
  <c r="P741" i="8"/>
  <c r="P740" i="8"/>
  <c r="P739" i="8"/>
  <c r="P738" i="8"/>
  <c r="P737" i="8"/>
  <c r="P736" i="8"/>
  <c r="P735" i="8"/>
  <c r="P734" i="8"/>
  <c r="P733" i="8"/>
  <c r="P732" i="8"/>
  <c r="P731" i="8"/>
  <c r="P730" i="8"/>
  <c r="P729" i="8"/>
  <c r="P720" i="8"/>
  <c r="P719" i="8"/>
  <c r="P718" i="8"/>
  <c r="P717" i="8"/>
  <c r="P716" i="8"/>
  <c r="P715" i="8"/>
  <c r="P714" i="8"/>
  <c r="P713" i="8"/>
  <c r="P712" i="8"/>
  <c r="P711" i="8"/>
  <c r="P710" i="8"/>
  <c r="P709" i="8"/>
  <c r="P708" i="8"/>
  <c r="P707" i="8"/>
  <c r="P706" i="8"/>
  <c r="P705" i="8"/>
  <c r="P704" i="8"/>
  <c r="P703" i="8"/>
  <c r="P702" i="8"/>
  <c r="P701" i="8"/>
  <c r="P700" i="8"/>
  <c r="P699" i="8"/>
  <c r="P698" i="8"/>
  <c r="P697" i="8"/>
  <c r="P696" i="8"/>
  <c r="P695" i="8"/>
  <c r="P694" i="8"/>
  <c r="P693" i="8"/>
  <c r="P692" i="8"/>
  <c r="P691" i="8"/>
  <c r="P690" i="8"/>
  <c r="P689" i="8"/>
  <c r="P688" i="8"/>
  <c r="P687" i="8"/>
  <c r="P686" i="8"/>
  <c r="P685" i="8"/>
  <c r="P684" i="8"/>
  <c r="P683" i="8"/>
  <c r="P682" i="8"/>
  <c r="P681" i="8"/>
  <c r="P680" i="8"/>
  <c r="P679" i="8"/>
  <c r="P678" i="8"/>
  <c r="P677" i="8"/>
  <c r="P676" i="8"/>
  <c r="P675" i="8"/>
  <c r="P674" i="8"/>
  <c r="P673" i="8"/>
  <c r="P672" i="8"/>
  <c r="P671" i="8"/>
  <c r="P670" i="8"/>
  <c r="P669" i="8"/>
  <c r="P668" i="8"/>
  <c r="P667" i="8"/>
  <c r="P666" i="8"/>
  <c r="P665" i="8"/>
  <c r="P664" i="8"/>
  <c r="P663" i="8"/>
  <c r="P662" i="8"/>
  <c r="P661" i="8"/>
  <c r="P660" i="8"/>
  <c r="P659" i="8"/>
  <c r="P658" i="8"/>
  <c r="P657" i="8"/>
  <c r="P656" i="8"/>
  <c r="P655" i="8"/>
  <c r="P654" i="8"/>
  <c r="P653" i="8"/>
  <c r="P652" i="8"/>
  <c r="P651" i="8"/>
  <c r="P650" i="8"/>
  <c r="P649" i="8"/>
  <c r="P648" i="8"/>
  <c r="P647" i="8"/>
  <c r="P646" i="8"/>
  <c r="P645" i="8"/>
  <c r="P644" i="8"/>
  <c r="P643" i="8"/>
  <c r="P642" i="8"/>
  <c r="P641" i="8"/>
  <c r="P640" i="8"/>
  <c r="P639" i="8"/>
  <c r="P638" i="8"/>
  <c r="P637" i="8"/>
  <c r="P636" i="8"/>
  <c r="P635" i="8"/>
  <c r="P634" i="8"/>
  <c r="P633" i="8"/>
  <c r="P632" i="8"/>
  <c r="P631" i="8"/>
  <c r="P630" i="8"/>
  <c r="P629" i="8"/>
  <c r="P628" i="8"/>
  <c r="P627" i="8"/>
  <c r="P626" i="8"/>
  <c r="P625" i="8"/>
  <c r="P624" i="8"/>
  <c r="P623" i="8"/>
  <c r="P622" i="8"/>
  <c r="P621" i="8"/>
  <c r="P620" i="8"/>
  <c r="P619" i="8"/>
  <c r="P618" i="8"/>
  <c r="P617" i="8"/>
  <c r="P616" i="8"/>
  <c r="P615" i="8"/>
  <c r="P614" i="8"/>
  <c r="P613" i="8"/>
  <c r="P612" i="8"/>
  <c r="P611" i="8"/>
  <c r="P610" i="8"/>
  <c r="P609" i="8"/>
  <c r="P608" i="8"/>
  <c r="P607" i="8"/>
  <c r="P606" i="8"/>
  <c r="P605" i="8"/>
  <c r="P604" i="8"/>
  <c r="P603" i="8"/>
  <c r="P602" i="8"/>
  <c r="P601" i="8"/>
  <c r="P600" i="8"/>
  <c r="P599" i="8"/>
  <c r="P598" i="8"/>
  <c r="P597" i="8"/>
  <c r="P596" i="8"/>
  <c r="P595" i="8"/>
  <c r="P594" i="8"/>
  <c r="P593" i="8"/>
  <c r="P592" i="8"/>
  <c r="P591" i="8"/>
  <c r="P590" i="8"/>
  <c r="P589" i="8"/>
  <c r="P588" i="8"/>
  <c r="P587" i="8"/>
  <c r="P586" i="8"/>
  <c r="P585" i="8"/>
  <c r="P584" i="8"/>
  <c r="P583" i="8"/>
  <c r="P582" i="8"/>
  <c r="P581" i="8"/>
  <c r="P580" i="8"/>
  <c r="P579" i="8"/>
  <c r="P578" i="8"/>
  <c r="P577" i="8"/>
  <c r="P576" i="8"/>
  <c r="P568" i="8"/>
  <c r="P567" i="8"/>
  <c r="P566" i="8"/>
  <c r="P565" i="8"/>
  <c r="P564" i="8"/>
  <c r="P563" i="8"/>
  <c r="P562" i="8"/>
  <c r="P561" i="8"/>
  <c r="P560" i="8"/>
  <c r="P559" i="8"/>
  <c r="P558" i="8"/>
  <c r="P557" i="8"/>
  <c r="P556" i="8"/>
  <c r="P555" i="8"/>
  <c r="P554" i="8"/>
  <c r="P553" i="8"/>
  <c r="P552" i="8"/>
  <c r="P551" i="8"/>
  <c r="P550" i="8"/>
  <c r="P549" i="8"/>
  <c r="P548" i="8"/>
  <c r="P547" i="8"/>
  <c r="P546" i="8"/>
  <c r="P545" i="8"/>
  <c r="P544" i="8"/>
  <c r="P543" i="8"/>
  <c r="P542" i="8"/>
  <c r="P541" i="8"/>
  <c r="P540" i="8"/>
  <c r="P539" i="8"/>
  <c r="P538" i="8"/>
  <c r="P537" i="8"/>
  <c r="P536" i="8"/>
  <c r="P535" i="8"/>
  <c r="P534" i="8"/>
  <c r="P533" i="8"/>
  <c r="P532" i="8"/>
  <c r="P531" i="8"/>
  <c r="P530" i="8"/>
  <c r="P529" i="8"/>
  <c r="P528" i="8"/>
  <c r="P527" i="8"/>
  <c r="P526" i="8"/>
  <c r="P525" i="8"/>
  <c r="P524" i="8"/>
  <c r="P523" i="8"/>
  <c r="P522" i="8"/>
  <c r="P521" i="8"/>
  <c r="P520" i="8"/>
  <c r="P519" i="8"/>
  <c r="P518" i="8"/>
  <c r="P517" i="8"/>
  <c r="P516" i="8"/>
  <c r="P515" i="8"/>
  <c r="P514" i="8"/>
  <c r="P513" i="8"/>
  <c r="P512" i="8"/>
  <c r="P511" i="8"/>
  <c r="P510" i="8"/>
  <c r="P509" i="8"/>
  <c r="P508" i="8"/>
  <c r="P507" i="8"/>
  <c r="P506" i="8"/>
  <c r="P505" i="8"/>
  <c r="P504" i="8"/>
  <c r="P503" i="8"/>
  <c r="P502" i="8"/>
  <c r="P501" i="8"/>
  <c r="P500" i="8"/>
  <c r="P499" i="8"/>
  <c r="P498" i="8"/>
  <c r="P497" i="8"/>
  <c r="P496" i="8"/>
  <c r="P495" i="8"/>
  <c r="P494" i="8"/>
  <c r="P493" i="8"/>
  <c r="P492" i="8"/>
  <c r="P491" i="8"/>
  <c r="P490" i="8"/>
  <c r="P489" i="8"/>
  <c r="P488" i="8"/>
  <c r="P487" i="8"/>
  <c r="P486" i="8"/>
  <c r="P485" i="8"/>
  <c r="P484" i="8"/>
  <c r="P483" i="8"/>
  <c r="P482" i="8"/>
  <c r="P481" i="8"/>
  <c r="P480" i="8"/>
  <c r="P479" i="8"/>
  <c r="P478" i="8"/>
  <c r="P477" i="8"/>
  <c r="P476" i="8"/>
  <c r="P475" i="8"/>
  <c r="P474" i="8"/>
  <c r="P473" i="8"/>
  <c r="P472" i="8"/>
  <c r="P471" i="8"/>
  <c r="P470" i="8"/>
  <c r="P469" i="8"/>
  <c r="P468" i="8"/>
  <c r="P467" i="8"/>
  <c r="P466" i="8"/>
  <c r="P465" i="8"/>
  <c r="P464" i="8"/>
  <c r="P463" i="8"/>
  <c r="P462" i="8"/>
  <c r="P461" i="8"/>
  <c r="P460" i="8"/>
  <c r="P459" i="8"/>
  <c r="P458" i="8"/>
  <c r="P457" i="8"/>
  <c r="P456" i="8"/>
  <c r="P455" i="8"/>
  <c r="P454" i="8"/>
  <c r="P453" i="8"/>
  <c r="P452" i="8"/>
  <c r="P451" i="8"/>
  <c r="P450" i="8"/>
  <c r="P449" i="8"/>
  <c r="P448" i="8"/>
  <c r="P447" i="8"/>
  <c r="P446" i="8"/>
  <c r="P445" i="8"/>
  <c r="P444" i="8"/>
  <c r="P443" i="8"/>
  <c r="P442" i="8"/>
  <c r="P441" i="8"/>
  <c r="P440" i="8"/>
  <c r="P439" i="8"/>
  <c r="P438" i="8"/>
  <c r="P437" i="8"/>
  <c r="P436" i="8"/>
  <c r="P435" i="8"/>
  <c r="P434" i="8"/>
  <c r="P433" i="8"/>
  <c r="P432" i="8"/>
  <c r="P431" i="8"/>
  <c r="P430" i="8"/>
  <c r="P429" i="8"/>
  <c r="P428" i="8"/>
  <c r="P427" i="8"/>
  <c r="P426" i="8"/>
  <c r="P425" i="8"/>
  <c r="P424" i="8"/>
  <c r="P423" i="8"/>
  <c r="P422" i="8"/>
  <c r="P421" i="8"/>
  <c r="P420" i="8"/>
  <c r="P419" i="8"/>
  <c r="P418" i="8"/>
  <c r="P417" i="8"/>
  <c r="P416" i="8"/>
  <c r="P415" i="8"/>
  <c r="P414" i="8"/>
  <c r="P413" i="8"/>
  <c r="P412" i="8"/>
  <c r="P411" i="8"/>
  <c r="P410" i="8"/>
  <c r="P409" i="8"/>
  <c r="P408" i="8"/>
  <c r="P407" i="8"/>
  <c r="P406" i="8"/>
  <c r="P405" i="8"/>
  <c r="P404" i="8"/>
  <c r="P403" i="8"/>
  <c r="P402" i="8"/>
  <c r="P401" i="8"/>
  <c r="P400" i="8"/>
  <c r="P399" i="8"/>
  <c r="P398" i="8"/>
  <c r="P397" i="8"/>
  <c r="P396" i="8"/>
  <c r="P395" i="8"/>
  <c r="P394" i="8"/>
  <c r="P393" i="8"/>
  <c r="P392" i="8"/>
  <c r="P391" i="8"/>
  <c r="P390" i="8"/>
  <c r="P389" i="8"/>
  <c r="P388" i="8"/>
  <c r="P387" i="8"/>
  <c r="P386" i="8"/>
  <c r="P385" i="8"/>
  <c r="P384" i="8"/>
  <c r="P383" i="8"/>
  <c r="P382" i="8"/>
  <c r="P381" i="8"/>
  <c r="P380" i="8"/>
  <c r="P379" i="8"/>
  <c r="P378" i="8"/>
  <c r="P377" i="8"/>
  <c r="P376" i="8"/>
  <c r="P375" i="8"/>
  <c r="P374" i="8"/>
  <c r="P373" i="8"/>
  <c r="P372" i="8"/>
  <c r="P371" i="8"/>
  <c r="P370" i="8"/>
  <c r="P369" i="8"/>
  <c r="P368" i="8"/>
  <c r="P367" i="8"/>
  <c r="P366" i="8"/>
  <c r="P365" i="8"/>
  <c r="P364" i="8"/>
  <c r="P363" i="8"/>
  <c r="P362" i="8"/>
  <c r="P361" i="8"/>
  <c r="P360" i="8"/>
  <c r="P359" i="8"/>
  <c r="P358" i="8"/>
  <c r="P357" i="8"/>
  <c r="P356" i="8"/>
  <c r="P355" i="8"/>
  <c r="P354" i="8"/>
  <c r="P353" i="8"/>
  <c r="P352" i="8"/>
  <c r="P351" i="8"/>
  <c r="P350" i="8"/>
  <c r="P349" i="8"/>
  <c r="P348" i="8"/>
  <c r="P347" i="8"/>
  <c r="P346" i="8"/>
  <c r="P345" i="8"/>
  <c r="P344" i="8"/>
  <c r="P343" i="8"/>
  <c r="P342" i="8"/>
  <c r="P341" i="8"/>
  <c r="P337" i="8"/>
  <c r="P336" i="8"/>
  <c r="P335" i="8"/>
  <c r="P334" i="8"/>
  <c r="P333" i="8"/>
  <c r="P332" i="8"/>
  <c r="P331" i="8"/>
  <c r="P330" i="8"/>
  <c r="P329" i="8"/>
  <c r="P328" i="8"/>
  <c r="P327" i="8"/>
  <c r="P326" i="8"/>
  <c r="P325" i="8"/>
  <c r="P324" i="8"/>
  <c r="P323" i="8"/>
  <c r="P322" i="8"/>
  <c r="P321" i="8"/>
  <c r="P320" i="8"/>
  <c r="P319" i="8"/>
  <c r="P318" i="8"/>
  <c r="P317" i="8"/>
  <c r="P316" i="8"/>
  <c r="P315" i="8"/>
  <c r="P314" i="8"/>
  <c r="P313" i="8"/>
  <c r="P312" i="8"/>
  <c r="P311" i="8"/>
  <c r="P310" i="8"/>
  <c r="P309" i="8"/>
  <c r="P308" i="8"/>
  <c r="P307" i="8"/>
  <c r="P306" i="8"/>
  <c r="P305" i="8"/>
  <c r="P304" i="8"/>
  <c r="P303" i="8"/>
  <c r="P302" i="8"/>
  <c r="P301" i="8"/>
  <c r="P300" i="8"/>
  <c r="P299" i="8"/>
  <c r="P298" i="8"/>
  <c r="P297" i="8"/>
  <c r="P296" i="8"/>
  <c r="P295" i="8"/>
  <c r="P294" i="8"/>
  <c r="P293" i="8"/>
  <c r="P292" i="8"/>
  <c r="P291" i="8"/>
  <c r="P290" i="8"/>
  <c r="P289" i="8"/>
  <c r="P288" i="8"/>
  <c r="P287" i="8"/>
  <c r="P286" i="8"/>
  <c r="P285" i="8"/>
  <c r="P284" i="8"/>
  <c r="P283" i="8"/>
  <c r="P282" i="8"/>
  <c r="P281" i="8"/>
  <c r="P280" i="8"/>
  <c r="P279" i="8"/>
  <c r="P278" i="8"/>
  <c r="P277" i="8"/>
  <c r="P276" i="8"/>
  <c r="P275" i="8"/>
  <c r="P274" i="8"/>
  <c r="P273" i="8"/>
  <c r="P272" i="8"/>
  <c r="P271" i="8"/>
  <c r="P270" i="8"/>
  <c r="P269" i="8"/>
  <c r="P268" i="8"/>
  <c r="P267" i="8"/>
  <c r="P266" i="8"/>
  <c r="P265" i="8"/>
  <c r="P264" i="8"/>
  <c r="P263" i="8"/>
  <c r="P262" i="8"/>
  <c r="P261" i="8"/>
  <c r="P260" i="8"/>
  <c r="P259" i="8"/>
  <c r="P258" i="8"/>
  <c r="P257" i="8"/>
  <c r="P256" i="8"/>
  <c r="P255" i="8"/>
  <c r="P254" i="8"/>
  <c r="P253" i="8"/>
  <c r="P252" i="8"/>
  <c r="P251" i="8"/>
  <c r="P250" i="8"/>
  <c r="P249" i="8"/>
  <c r="P248" i="8"/>
  <c r="P247" i="8"/>
  <c r="P246" i="8"/>
  <c r="P245" i="8"/>
  <c r="P244" i="8"/>
  <c r="P243" i="8"/>
  <c r="P242" i="8"/>
  <c r="P241" i="8"/>
  <c r="P240" i="8"/>
  <c r="P239" i="8"/>
  <c r="P238" i="8"/>
  <c r="P237" i="8"/>
  <c r="P236" i="8"/>
  <c r="P235" i="8"/>
  <c r="P234" i="8"/>
  <c r="P233" i="8"/>
  <c r="P229" i="8"/>
  <c r="P228" i="8"/>
  <c r="P227" i="8"/>
  <c r="P226" i="8"/>
  <c r="P225" i="8"/>
  <c r="P224" i="8"/>
  <c r="P223" i="8"/>
  <c r="P222" i="8"/>
  <c r="P221" i="8"/>
  <c r="P220" i="8"/>
  <c r="P219" i="8"/>
  <c r="P218" i="8"/>
  <c r="P217" i="8"/>
  <c r="P216" i="8"/>
  <c r="P215" i="8"/>
  <c r="P214" i="8"/>
  <c r="P213" i="8"/>
  <c r="P212" i="8"/>
  <c r="P211" i="8"/>
  <c r="P210" i="8"/>
  <c r="P209" i="8"/>
  <c r="P208" i="8"/>
  <c r="P207" i="8"/>
  <c r="P206" i="8"/>
  <c r="P205" i="8"/>
  <c r="P204" i="8"/>
  <c r="P203" i="8"/>
  <c r="P202" i="8"/>
  <c r="P201" i="8"/>
  <c r="P200" i="8"/>
  <c r="P199" i="8"/>
  <c r="P198" i="8"/>
  <c r="P197" i="8"/>
  <c r="P196" i="8"/>
  <c r="P195" i="8"/>
  <c r="P194" i="8"/>
  <c r="P193" i="8"/>
  <c r="P192" i="8"/>
  <c r="P191" i="8"/>
  <c r="P190" i="8"/>
  <c r="P189" i="8"/>
  <c r="P188" i="8"/>
  <c r="P187" i="8"/>
  <c r="P186" i="8"/>
  <c r="P185" i="8"/>
  <c r="P184" i="8"/>
  <c r="P183" i="8"/>
  <c r="P182" i="8"/>
  <c r="P181" i="8"/>
  <c r="P180" i="8"/>
  <c r="P179" i="8"/>
  <c r="P178" i="8"/>
  <c r="P177" i="8"/>
  <c r="P176" i="8"/>
  <c r="P175" i="8"/>
  <c r="P174" i="8"/>
  <c r="P173" i="8"/>
  <c r="P172" i="8"/>
  <c r="P171" i="8"/>
  <c r="P170" i="8"/>
  <c r="P169" i="8"/>
  <c r="P168" i="8"/>
  <c r="P167" i="8"/>
  <c r="P166" i="8"/>
  <c r="P165" i="8"/>
  <c r="P164" i="8"/>
  <c r="P153" i="8"/>
  <c r="P152" i="8"/>
  <c r="P151" i="8"/>
  <c r="P150" i="8"/>
  <c r="P149" i="8"/>
  <c r="P148" i="8"/>
  <c r="P147" i="8"/>
  <c r="P146" i="8"/>
  <c r="P145" i="8"/>
  <c r="P144" i="8"/>
  <c r="P143" i="8"/>
  <c r="P142" i="8"/>
  <c r="P141" i="8"/>
  <c r="P140" i="8"/>
  <c r="P139" i="8"/>
  <c r="P138" i="8"/>
  <c r="P137" i="8"/>
  <c r="P136" i="8"/>
  <c r="P135" i="8"/>
  <c r="P134" i="8"/>
  <c r="P133" i="8"/>
  <c r="P132" i="8"/>
  <c r="P131" i="8"/>
  <c r="P130" i="8"/>
  <c r="P129" i="8"/>
  <c r="P128" i="8"/>
  <c r="P127" i="8"/>
  <c r="P126" i="8"/>
  <c r="P125" i="8"/>
  <c r="P124" i="8"/>
  <c r="P123" i="8"/>
  <c r="P122" i="8"/>
  <c r="P121" i="8"/>
  <c r="P120" i="8"/>
  <c r="P119" i="8"/>
  <c r="P118" i="8"/>
  <c r="P117" i="8"/>
  <c r="P116" i="8"/>
  <c r="P115" i="8"/>
  <c r="P114" i="8"/>
  <c r="P113" i="8"/>
  <c r="P112" i="8"/>
  <c r="P111" i="8"/>
  <c r="P110" i="8"/>
  <c r="P109" i="8"/>
  <c r="P108" i="8"/>
  <c r="P107" i="8"/>
  <c r="P106" i="8"/>
  <c r="P105" i="8"/>
  <c r="P104" i="8"/>
  <c r="P103" i="8"/>
  <c r="P102" i="8"/>
  <c r="P101" i="8"/>
  <c r="P100" i="8"/>
  <c r="P99" i="8"/>
  <c r="P98" i="8"/>
  <c r="P97" i="8"/>
  <c r="P96" i="8"/>
  <c r="P95" i="8"/>
  <c r="P94" i="8"/>
  <c r="P93" i="8"/>
  <c r="P92" i="8"/>
  <c r="P91" i="8"/>
  <c r="P90" i="8"/>
  <c r="P89" i="8"/>
  <c r="P88" i="8"/>
  <c r="P87" i="8"/>
  <c r="P86" i="8"/>
  <c r="P85" i="8"/>
  <c r="P84" i="8"/>
  <c r="P83" i="8"/>
  <c r="P82" i="8"/>
  <c r="P81" i="8"/>
  <c r="P80" i="8"/>
  <c r="P79" i="8"/>
  <c r="P78" i="8"/>
  <c r="P77" i="8"/>
  <c r="P76" i="8"/>
  <c r="P75" i="8"/>
  <c r="P74" i="8"/>
  <c r="P73" i="8"/>
  <c r="P72" i="8"/>
  <c r="P71" i="8"/>
  <c r="P70" i="8"/>
  <c r="P69" i="8"/>
  <c r="P68" i="8"/>
  <c r="P67" i="8"/>
  <c r="P66" i="8"/>
  <c r="P65" i="8"/>
  <c r="P64" i="8"/>
  <c r="P63" i="8"/>
  <c r="P62" i="8"/>
  <c r="P61" i="8"/>
  <c r="P60" i="8"/>
  <c r="P59" i="8"/>
  <c r="P58" i="8"/>
  <c r="P57" i="8"/>
  <c r="P56" i="8"/>
  <c r="P55" i="8"/>
  <c r="P54" i="8"/>
  <c r="P53" i="8"/>
  <c r="P52" i="8"/>
  <c r="P51" i="8"/>
  <c r="P50" i="8"/>
  <c r="P49" i="8"/>
  <c r="P48" i="8"/>
  <c r="P47" i="8"/>
  <c r="P46" i="8"/>
  <c r="P45" i="8"/>
  <c r="P44" i="8"/>
  <c r="P43" i="8"/>
  <c r="P42" i="8"/>
  <c r="P41" i="8"/>
  <c r="P40" i="8"/>
  <c r="P39" i="8"/>
  <c r="P38" i="8"/>
  <c r="P37" i="8"/>
  <c r="P36" i="8"/>
  <c r="P35" i="8"/>
  <c r="P34" i="8"/>
  <c r="P33" i="8"/>
  <c r="P32" i="8"/>
  <c r="P31" i="8"/>
  <c r="P30" i="8"/>
  <c r="P29" i="8"/>
  <c r="P28" i="8"/>
  <c r="P27" i="8"/>
  <c r="P26" i="8"/>
  <c r="P25" i="8"/>
  <c r="P24" i="8"/>
  <c r="P23" i="8"/>
  <c r="AF725" i="8"/>
  <c r="AE725" i="8"/>
  <c r="AD725" i="8"/>
  <c r="AC725" i="8"/>
  <c r="AB725" i="8"/>
  <c r="AF812" i="8"/>
  <c r="AE812" i="8"/>
  <c r="AD812" i="8"/>
  <c r="AC812" i="8"/>
  <c r="AB812" i="8"/>
  <c r="AF1364" i="8"/>
  <c r="AE1364" i="8"/>
  <c r="AD1364" i="8"/>
  <c r="AC1364" i="8"/>
  <c r="AB1364" i="8"/>
  <c r="AF967" i="8"/>
  <c r="AE967" i="8"/>
  <c r="AD967" i="8"/>
  <c r="AC967" i="8"/>
  <c r="AB967" i="8"/>
  <c r="AF785" i="8"/>
  <c r="AE785" i="8"/>
  <c r="AD785" i="8"/>
  <c r="AC785" i="8"/>
  <c r="AB785" i="8"/>
  <c r="AF1232" i="8"/>
  <c r="AE1232" i="8"/>
  <c r="AD1232" i="8"/>
  <c r="AC1232" i="8"/>
  <c r="AB1232" i="8"/>
  <c r="AF1231" i="8"/>
  <c r="AE1231" i="8"/>
  <c r="AD1231" i="8"/>
  <c r="AC1231" i="8"/>
  <c r="AB1231" i="8"/>
  <c r="AF1027" i="8"/>
  <c r="AE1027" i="8"/>
  <c r="AD1027" i="8"/>
  <c r="AC1027" i="8"/>
  <c r="AB1027" i="8"/>
  <c r="AF1597" i="8"/>
  <c r="AE1597" i="8"/>
  <c r="AD1597" i="8"/>
  <c r="AC1597" i="8"/>
  <c r="AB1597" i="8"/>
  <c r="AF1269" i="8" l="1"/>
  <c r="AE1269" i="8"/>
  <c r="AD1269" i="8"/>
  <c r="AC1269" i="8"/>
  <c r="AB1269" i="8"/>
  <c r="AF1286" i="8"/>
  <c r="AE1286" i="8"/>
  <c r="AD1286" i="8"/>
  <c r="AC1286" i="8"/>
  <c r="AB1286" i="8"/>
  <c r="AF1175" i="8"/>
  <c r="AE1175" i="8"/>
  <c r="AD1175" i="8"/>
  <c r="AC1175" i="8"/>
  <c r="AB1175" i="8"/>
  <c r="AF1211" i="8"/>
  <c r="AE1211" i="8"/>
  <c r="AD1211" i="8"/>
  <c r="AC1211" i="8"/>
  <c r="AB1211" i="8"/>
  <c r="AF1210" i="8"/>
  <c r="AE1210" i="8"/>
  <c r="AD1210" i="8"/>
  <c r="AC1210" i="8"/>
  <c r="AB1210" i="8"/>
  <c r="AF1385" i="8"/>
  <c r="AE1385" i="8"/>
  <c r="AD1385" i="8"/>
  <c r="AC1385" i="8"/>
  <c r="AB1385" i="8"/>
  <c r="AF1394" i="8"/>
  <c r="AE1394" i="8"/>
  <c r="AD1394" i="8"/>
  <c r="AC1394" i="8"/>
  <c r="AB1394" i="8"/>
  <c r="AF1414" i="8"/>
  <c r="AE1414" i="8"/>
  <c r="AD1414" i="8"/>
  <c r="AC1414" i="8"/>
  <c r="AB1414" i="8"/>
  <c r="AF1581" i="8"/>
  <c r="AE1581" i="8"/>
  <c r="AD1581" i="8"/>
  <c r="AC1581" i="8"/>
  <c r="AB1581" i="8"/>
  <c r="AF1621" i="8"/>
  <c r="AE1621" i="8"/>
  <c r="AD1621" i="8"/>
  <c r="AC1621" i="8"/>
  <c r="AB1621" i="8"/>
  <c r="AF1544" i="8"/>
  <c r="AE1544" i="8"/>
  <c r="AD1544" i="8"/>
  <c r="AC1544" i="8"/>
  <c r="AB1544" i="8"/>
  <c r="AF1487" i="8"/>
  <c r="AE1487" i="8"/>
  <c r="AD1487" i="8"/>
  <c r="AC1487" i="8"/>
  <c r="AB1487" i="8"/>
  <c r="AB1485" i="8" l="1"/>
  <c r="AF1485" i="8"/>
  <c r="AE1485" i="8"/>
  <c r="AD1485" i="8"/>
  <c r="AC1485" i="8"/>
  <c r="AF1484" i="8"/>
  <c r="AE1484" i="8"/>
  <c r="AD1484" i="8"/>
  <c r="AC1484" i="8"/>
  <c r="AB1484" i="8"/>
  <c r="AF1117" i="8"/>
  <c r="AE1117" i="8"/>
  <c r="AD1117" i="8"/>
  <c r="AC1117" i="8"/>
  <c r="AB1117" i="8"/>
  <c r="AF1112" i="8"/>
  <c r="AE1112" i="8"/>
  <c r="AD1112" i="8"/>
  <c r="AC1112" i="8"/>
  <c r="AB1112" i="8"/>
  <c r="AF1439" i="8"/>
  <c r="AE1439" i="8"/>
  <c r="AD1439" i="8"/>
  <c r="AC1439" i="8"/>
  <c r="AB1439" i="8"/>
  <c r="AF1087" i="8"/>
  <c r="AE1087" i="8"/>
  <c r="AD1087" i="8"/>
  <c r="AC1087" i="8"/>
  <c r="AB1087" i="8"/>
  <c r="AF1028" i="8"/>
  <c r="AE1028" i="8"/>
  <c r="AD1028" i="8"/>
  <c r="AC1028" i="8"/>
  <c r="AB1028" i="8"/>
  <c r="AF974" i="8"/>
  <c r="AE974" i="8"/>
  <c r="AD974" i="8"/>
  <c r="AC974" i="8"/>
  <c r="AB974" i="8"/>
  <c r="AF956" i="8"/>
  <c r="AE956" i="8"/>
  <c r="AD956" i="8"/>
  <c r="AC956" i="8"/>
  <c r="AB956" i="8"/>
  <c r="AF793" i="8"/>
  <c r="AE793" i="8"/>
  <c r="AD793" i="8"/>
  <c r="AC793" i="8"/>
  <c r="AB793" i="8"/>
  <c r="M793" i="8"/>
  <c r="O793" i="8" s="1"/>
  <c r="L793" i="8"/>
  <c r="N793" i="8" s="1"/>
  <c r="AF908" i="8"/>
  <c r="AE908" i="8"/>
  <c r="AD908" i="8"/>
  <c r="AC908" i="8"/>
  <c r="AB908" i="8"/>
  <c r="AF907" i="8"/>
  <c r="AE907" i="8"/>
  <c r="AD907" i="8"/>
  <c r="AC907" i="8"/>
  <c r="AB907" i="8"/>
  <c r="AF832" i="8"/>
  <c r="AE832" i="8"/>
  <c r="AD832" i="8"/>
  <c r="AC832" i="8"/>
  <c r="AB832" i="8"/>
  <c r="AF860" i="8"/>
  <c r="AE860" i="8"/>
  <c r="AD860" i="8"/>
  <c r="AC860" i="8"/>
  <c r="AB860" i="8"/>
  <c r="AB1483" i="8" l="1"/>
  <c r="AF851" i="8"/>
  <c r="AE851" i="8"/>
  <c r="AD851" i="8"/>
  <c r="AC851" i="8"/>
  <c r="AB851" i="8"/>
  <c r="AF207" i="8"/>
  <c r="AE207" i="8"/>
  <c r="AD207" i="8"/>
  <c r="AC207" i="8"/>
  <c r="AB207" i="8"/>
  <c r="AF269" i="8"/>
  <c r="AE269" i="8"/>
  <c r="AD269" i="8"/>
  <c r="AC269" i="8"/>
  <c r="AB269" i="8"/>
  <c r="AF295" i="8"/>
  <c r="AE295" i="8"/>
  <c r="AD295" i="8"/>
  <c r="AC295" i="8"/>
  <c r="AB295" i="8"/>
  <c r="AB236" i="8"/>
  <c r="AF236" i="8"/>
  <c r="AE236" i="8"/>
  <c r="AD236" i="8"/>
  <c r="AC236" i="8"/>
  <c r="AF165" i="8"/>
  <c r="AE165" i="8"/>
  <c r="AD165" i="8"/>
  <c r="AC165" i="8"/>
  <c r="AB165" i="8"/>
  <c r="AF123" i="8"/>
  <c r="AE123" i="8"/>
  <c r="AD123" i="8"/>
  <c r="AC123" i="8"/>
  <c r="AB123" i="8"/>
  <c r="AF156" i="8"/>
  <c r="AE156" i="8"/>
  <c r="AD156" i="8"/>
  <c r="AC156" i="8"/>
  <c r="AF110" i="8"/>
  <c r="AE110" i="8"/>
  <c r="AD110" i="8"/>
  <c r="AC110" i="8"/>
  <c r="AB110" i="8"/>
  <c r="AF109" i="8"/>
  <c r="AE109" i="8"/>
  <c r="AD109" i="8"/>
  <c r="AC109" i="8"/>
  <c r="AB109" i="8"/>
  <c r="AF769" i="8"/>
  <c r="AE769" i="8"/>
  <c r="AD769" i="8"/>
  <c r="AC769" i="8"/>
  <c r="AB769" i="8"/>
  <c r="AF477" i="8"/>
  <c r="AE477" i="8"/>
  <c r="AD477" i="8"/>
  <c r="AC477" i="8"/>
  <c r="AB477" i="8"/>
  <c r="AF508" i="8"/>
  <c r="AE508" i="8"/>
  <c r="AD508" i="8"/>
  <c r="AC508" i="8"/>
  <c r="AB508" i="8"/>
  <c r="AF777" i="8"/>
  <c r="AE777" i="8"/>
  <c r="AD777" i="8"/>
  <c r="AC777" i="8"/>
  <c r="AB777" i="8"/>
  <c r="AF750" i="8"/>
  <c r="AE750" i="8"/>
  <c r="AD750" i="8"/>
  <c r="AC750" i="8"/>
  <c r="AB750" i="8"/>
  <c r="AF522" i="8"/>
  <c r="AE522" i="8"/>
  <c r="AD522" i="8"/>
  <c r="AC522" i="8"/>
  <c r="AB522" i="8"/>
  <c r="AF531" i="8"/>
  <c r="AE531" i="8"/>
  <c r="AD531" i="8"/>
  <c r="AC531" i="8"/>
  <c r="AB531" i="8"/>
  <c r="AF567" i="8"/>
  <c r="AE567" i="8"/>
  <c r="AD567" i="8"/>
  <c r="AC567" i="8"/>
  <c r="AB567" i="8"/>
  <c r="AB566" i="8" s="1"/>
  <c r="AF563" i="8"/>
  <c r="AE563" i="8"/>
  <c r="AD563" i="8"/>
  <c r="AC563" i="8"/>
  <c r="AB563" i="8"/>
  <c r="AF562" i="8"/>
  <c r="AE562" i="8"/>
  <c r="AD562" i="8"/>
  <c r="AC562" i="8"/>
  <c r="AB562" i="8"/>
  <c r="AF561" i="8"/>
  <c r="AE561" i="8"/>
  <c r="AD561" i="8"/>
  <c r="AC561" i="8"/>
  <c r="AB561" i="8"/>
  <c r="AF560" i="8"/>
  <c r="AE560" i="8"/>
  <c r="AD560" i="8"/>
  <c r="AC560" i="8"/>
  <c r="AB560" i="8"/>
  <c r="AF559" i="8"/>
  <c r="AE559" i="8"/>
  <c r="AD559" i="8"/>
  <c r="AC559" i="8"/>
  <c r="AB559" i="8"/>
  <c r="AF673" i="8"/>
  <c r="AE673" i="8"/>
  <c r="AD673" i="8"/>
  <c r="AC673" i="8"/>
  <c r="AB673" i="8"/>
  <c r="AF414" i="8"/>
  <c r="AE414" i="8"/>
  <c r="AD414" i="8"/>
  <c r="AC414" i="8"/>
  <c r="AB414" i="8"/>
  <c r="AF473" i="8"/>
  <c r="AE473" i="8"/>
  <c r="AD473" i="8"/>
  <c r="AC473" i="8"/>
  <c r="AB473" i="8"/>
  <c r="AF425" i="8"/>
  <c r="AE425" i="8"/>
  <c r="AD425" i="8"/>
  <c r="AC425" i="8"/>
  <c r="AB425" i="8"/>
  <c r="AF434" i="8" l="1"/>
  <c r="AE434" i="8"/>
  <c r="AD434" i="8"/>
  <c r="AC434" i="8"/>
  <c r="AB434" i="8"/>
  <c r="AF349" i="8"/>
  <c r="AE349" i="8"/>
  <c r="AD349" i="8"/>
  <c r="AC349" i="8"/>
  <c r="AB349" i="8"/>
  <c r="AF323" i="8"/>
  <c r="AE323" i="8"/>
  <c r="AD323" i="8"/>
  <c r="AC323" i="8"/>
  <c r="AB323" i="8"/>
  <c r="AF383" i="8"/>
  <c r="AE383" i="8"/>
  <c r="AD383" i="8"/>
  <c r="AC383" i="8"/>
  <c r="AB383" i="8"/>
  <c r="AF358" i="8"/>
  <c r="AE358" i="8"/>
  <c r="AD358" i="8"/>
  <c r="AC358" i="8"/>
  <c r="AB358" i="8"/>
  <c r="AF401" i="8"/>
  <c r="AE401" i="8"/>
  <c r="AD401" i="8"/>
  <c r="AC401" i="8"/>
  <c r="AB401" i="8"/>
  <c r="AF397" i="8"/>
  <c r="AE397" i="8"/>
  <c r="AD397" i="8"/>
  <c r="AC397" i="8"/>
  <c r="AB397" i="8"/>
  <c r="AF395" i="8"/>
  <c r="AE395" i="8"/>
  <c r="AD395" i="8"/>
  <c r="AC395" i="8"/>
  <c r="AB395" i="8"/>
  <c r="AF131" i="8"/>
  <c r="AE131" i="8"/>
  <c r="AD131" i="8"/>
  <c r="AC131" i="8"/>
  <c r="AB131" i="8"/>
  <c r="AF130" i="8"/>
  <c r="AE130" i="8"/>
  <c r="AD130" i="8"/>
  <c r="AC130" i="8"/>
  <c r="AB130" i="8"/>
  <c r="AB1519" i="8" l="1"/>
  <c r="M1519" i="8"/>
  <c r="O1519" i="8" s="1"/>
  <c r="AF1519" i="8"/>
  <c r="AE1519" i="8"/>
  <c r="L1519" i="8"/>
  <c r="N1519" i="8" s="1"/>
  <c r="AD1519" i="8"/>
  <c r="AC1519" i="8"/>
  <c r="AF368" i="8" l="1"/>
  <c r="AE368" i="8"/>
  <c r="AD368" i="8"/>
  <c r="AC368" i="8"/>
  <c r="AB368" i="8"/>
  <c r="AF367" i="8"/>
  <c r="AE367" i="8"/>
  <c r="AD367" i="8"/>
  <c r="AC367" i="8"/>
  <c r="AB367" i="8"/>
  <c r="AF41" i="8" l="1"/>
  <c r="AE41" i="8"/>
  <c r="AD41" i="8"/>
  <c r="AC41" i="8"/>
  <c r="AF40" i="8"/>
  <c r="AE40" i="8"/>
  <c r="AD40" i="8"/>
  <c r="AC40" i="8"/>
  <c r="AB40" i="8"/>
  <c r="AF48" i="8"/>
  <c r="AE48" i="8"/>
  <c r="AD48" i="8"/>
  <c r="AC48" i="8"/>
  <c r="M48" i="8"/>
  <c r="O48" i="8" s="1"/>
  <c r="L48" i="8"/>
  <c r="N48" i="8" s="1"/>
  <c r="M41" i="8"/>
  <c r="M40" i="8"/>
  <c r="AB48" i="8" l="1"/>
  <c r="AB41" i="8"/>
  <c r="AB32" i="8"/>
  <c r="AB24" i="8"/>
  <c r="L146" i="8" l="1"/>
  <c r="M146" i="8"/>
  <c r="N146" i="8"/>
  <c r="O146" i="8"/>
  <c r="AB146" i="8"/>
  <c r="AC146" i="8"/>
  <c r="AD146" i="8"/>
  <c r="AE146" i="8"/>
  <c r="AF146" i="8"/>
  <c r="AF1504" i="8" l="1"/>
  <c r="AE1504" i="8"/>
  <c r="AD1504" i="8"/>
  <c r="AC1504" i="8"/>
  <c r="AB1504" i="8"/>
  <c r="M1504" i="8"/>
  <c r="O1504" i="8" s="1"/>
  <c r="L1504" i="8"/>
  <c r="N1504" i="8" s="1"/>
  <c r="AF996" i="8" l="1"/>
  <c r="AE996" i="8"/>
  <c r="AD996" i="8"/>
  <c r="AC996" i="8"/>
  <c r="AB996" i="8"/>
  <c r="AB815" i="8"/>
  <c r="AF815" i="8"/>
  <c r="AE815" i="8"/>
  <c r="AD815" i="8"/>
  <c r="AC815" i="8"/>
  <c r="AF496" i="8" l="1"/>
  <c r="AE496" i="8"/>
  <c r="AD496" i="8"/>
  <c r="AC496" i="8"/>
  <c r="AB496" i="8"/>
  <c r="AF128" i="8" l="1"/>
  <c r="AE128" i="8"/>
  <c r="AD128" i="8"/>
  <c r="AC128" i="8"/>
  <c r="AB128" i="8"/>
  <c r="M128" i="8"/>
  <c r="O128" i="8" s="1"/>
  <c r="L128" i="8"/>
  <c r="N128" i="8" s="1"/>
  <c r="AF127" i="8"/>
  <c r="AE127" i="8"/>
  <c r="AD127" i="8"/>
  <c r="AC127" i="8"/>
  <c r="AB127" i="8"/>
  <c r="M127" i="8"/>
  <c r="O127" i="8" s="1"/>
  <c r="L127" i="8"/>
  <c r="N127" i="8" s="1"/>
  <c r="AF1626" i="8" l="1"/>
  <c r="AE1626" i="8"/>
  <c r="AD1626" i="8"/>
  <c r="AC1626" i="8"/>
  <c r="AB1626" i="8"/>
  <c r="AB1625" i="8" s="1"/>
  <c r="M1626" i="8"/>
  <c r="O1626" i="8" s="1"/>
  <c r="L1626" i="8"/>
  <c r="N1626" i="8" s="1"/>
  <c r="AB1623" i="8"/>
  <c r="AF1606" i="8" l="1"/>
  <c r="AE1606" i="8"/>
  <c r="AD1606" i="8"/>
  <c r="AC1606" i="8"/>
  <c r="AB1606" i="8"/>
  <c r="AF1595" i="8"/>
  <c r="AE1595" i="8"/>
  <c r="AD1595" i="8"/>
  <c r="AC1595" i="8"/>
  <c r="AB1595" i="8"/>
  <c r="AB1553" i="8" l="1"/>
  <c r="AF1543" i="8" l="1"/>
  <c r="AE1543" i="8"/>
  <c r="AD1543" i="8"/>
  <c r="AC1543" i="8"/>
  <c r="AB1543" i="8"/>
  <c r="AB1542" i="8" s="1"/>
  <c r="M1543" i="8"/>
  <c r="O1543" i="8" s="1"/>
  <c r="L1543" i="8"/>
  <c r="N1543" i="8" s="1"/>
  <c r="AB1539" i="8"/>
  <c r="AB1532" i="8"/>
  <c r="AF1465" i="8" l="1"/>
  <c r="AE1465" i="8"/>
  <c r="AD1465" i="8"/>
  <c r="AC1465" i="8"/>
  <c r="AB1465" i="8"/>
  <c r="M1465" i="8"/>
  <c r="O1465" i="8" s="1"/>
  <c r="L1465" i="8"/>
  <c r="N1465" i="8" s="1"/>
  <c r="AF1437" i="8" l="1"/>
  <c r="AE1437" i="8"/>
  <c r="AD1437" i="8"/>
  <c r="AC1437" i="8"/>
  <c r="AB1437" i="8"/>
  <c r="M1437" i="8"/>
  <c r="O1437" i="8" s="1"/>
  <c r="L1437" i="8"/>
  <c r="N1437" i="8" s="1"/>
  <c r="AB1375" i="8"/>
  <c r="AF1374" i="8"/>
  <c r="AE1374" i="8"/>
  <c r="AD1374" i="8"/>
  <c r="AC1374" i="8"/>
  <c r="AB1374" i="8"/>
  <c r="M1374" i="8"/>
  <c r="O1374" i="8" s="1"/>
  <c r="L1374" i="8"/>
  <c r="N1374" i="8" s="1"/>
  <c r="AB1427" i="8"/>
  <c r="AB1426" i="8" s="1"/>
  <c r="AB1419" i="8"/>
  <c r="AB1411" i="8"/>
  <c r="AB1405" i="8" l="1"/>
  <c r="AB1390" i="8" l="1"/>
  <c r="AB1376" i="8" l="1"/>
  <c r="AB1363" i="8" l="1"/>
  <c r="AB1359" i="8"/>
  <c r="AB1354" i="8"/>
  <c r="AB1355" i="8"/>
  <c r="AB1349" i="8"/>
  <c r="AB1337" i="8" l="1"/>
  <c r="AB1334" i="8"/>
  <c r="AF1333" i="8"/>
  <c r="AE1333" i="8"/>
  <c r="AD1333" i="8"/>
  <c r="AC1333" i="8"/>
  <c r="AB1333" i="8"/>
  <c r="M1333" i="8"/>
  <c r="O1333" i="8" s="1"/>
  <c r="L1333" i="8"/>
  <c r="N1333" i="8" s="1"/>
  <c r="AB1332" i="8"/>
  <c r="AB1304" i="8" l="1"/>
  <c r="AB1290" i="8"/>
  <c r="AF1285" i="8"/>
  <c r="AE1285" i="8"/>
  <c r="AD1285" i="8"/>
  <c r="AC1285" i="8"/>
  <c r="AB1285" i="8"/>
  <c r="M1285" i="8"/>
  <c r="L1285" i="8"/>
  <c r="AF1260" i="8" l="1"/>
  <c r="AE1260" i="8"/>
  <c r="AD1260" i="8"/>
  <c r="AC1260" i="8"/>
  <c r="AB1260" i="8"/>
  <c r="M1260" i="8"/>
  <c r="O1260" i="8" s="1"/>
  <c r="L1260" i="8"/>
  <c r="N1260" i="8" s="1"/>
  <c r="AF1251" i="8"/>
  <c r="AE1251" i="8"/>
  <c r="AD1251" i="8"/>
  <c r="AC1251" i="8"/>
  <c r="AB1251" i="8"/>
  <c r="M1251" i="8"/>
  <c r="O1251" i="8" s="1"/>
  <c r="L1251" i="8"/>
  <c r="N1251" i="8" s="1"/>
  <c r="AF1250" i="8"/>
  <c r="AE1250" i="8"/>
  <c r="AD1250" i="8"/>
  <c r="AC1250" i="8"/>
  <c r="AB1250" i="8"/>
  <c r="M1250" i="8"/>
  <c r="O1250" i="8" s="1"/>
  <c r="L1250" i="8"/>
  <c r="N1250" i="8" s="1"/>
  <c r="AF1249" i="8"/>
  <c r="AE1249" i="8"/>
  <c r="AD1249" i="8"/>
  <c r="AC1249" i="8"/>
  <c r="AB1249" i="8"/>
  <c r="M1249" i="8"/>
  <c r="O1249" i="8" s="1"/>
  <c r="L1249" i="8"/>
  <c r="N1249" i="8" s="1"/>
  <c r="AF1237" i="8"/>
  <c r="AE1237" i="8"/>
  <c r="AD1237" i="8"/>
  <c r="AC1237" i="8"/>
  <c r="AB1237" i="8"/>
  <c r="M1237" i="8"/>
  <c r="O1237" i="8" s="1"/>
  <c r="L1237" i="8"/>
  <c r="N1237" i="8" s="1"/>
  <c r="AF1239" i="8"/>
  <c r="AE1239" i="8"/>
  <c r="AD1239" i="8"/>
  <c r="AC1239" i="8"/>
  <c r="AB1239" i="8"/>
  <c r="AF1238" i="8"/>
  <c r="AE1238" i="8"/>
  <c r="AD1238" i="8"/>
  <c r="AC1238" i="8"/>
  <c r="AB1238" i="8"/>
  <c r="M1239" i="8"/>
  <c r="O1239" i="8" s="1"/>
  <c r="L1239" i="8"/>
  <c r="N1239" i="8" s="1"/>
  <c r="M1238" i="8"/>
  <c r="O1238" i="8" s="1"/>
  <c r="L1238" i="8"/>
  <c r="N1238" i="8" s="1"/>
  <c r="M1236" i="8"/>
  <c r="O1236" i="8" s="1"/>
  <c r="AF1236" i="8"/>
  <c r="AE1236" i="8"/>
  <c r="L1236" i="8"/>
  <c r="N1236" i="8" s="1"/>
  <c r="AD1236" i="8"/>
  <c r="AC1236" i="8"/>
  <c r="AF1234" i="8"/>
  <c r="AE1234" i="8"/>
  <c r="AD1234" i="8"/>
  <c r="AC1234" i="8"/>
  <c r="AB1234" i="8"/>
  <c r="M1234" i="8"/>
  <c r="O1234" i="8" s="1"/>
  <c r="L1234" i="8"/>
  <c r="N1234" i="8" s="1"/>
  <c r="AB1236" i="8" l="1"/>
  <c r="AB1201" i="8"/>
  <c r="AF1199" i="8"/>
  <c r="AE1199" i="8"/>
  <c r="AD1199" i="8"/>
  <c r="AC1199" i="8"/>
  <c r="AB1199" i="8"/>
  <c r="AB1198" i="8" s="1"/>
  <c r="M1199" i="8"/>
  <c r="O1199" i="8" s="1"/>
  <c r="L1199" i="8"/>
  <c r="N1199" i="8" s="1"/>
  <c r="AB1193" i="8"/>
  <c r="AB1187" i="8"/>
  <c r="AB1174" i="8"/>
  <c r="M1174" i="8"/>
  <c r="O1174" i="8" s="1"/>
  <c r="AF1174" i="8"/>
  <c r="AE1174" i="8"/>
  <c r="L1174" i="8"/>
  <c r="N1174" i="8" s="1"/>
  <c r="AD1174" i="8"/>
  <c r="AC1174" i="8"/>
  <c r="AB1173" i="8"/>
  <c r="AB1172" i="8" l="1"/>
  <c r="AB1157" i="8"/>
  <c r="AF1122" i="8" l="1"/>
  <c r="AE1122" i="8"/>
  <c r="AD1122" i="8"/>
  <c r="AC1122" i="8"/>
  <c r="AB1122" i="8"/>
  <c r="AB1120" i="8"/>
  <c r="AB1119" i="8"/>
  <c r="AB1115" i="8"/>
  <c r="AB1103" i="8"/>
  <c r="AB1102" i="8"/>
  <c r="AB1098" i="8" l="1"/>
  <c r="AF1093" i="8"/>
  <c r="AE1093" i="8"/>
  <c r="AD1093" i="8"/>
  <c r="AC1093" i="8"/>
  <c r="AB1093" i="8"/>
  <c r="AB1092" i="8" s="1"/>
  <c r="AB1085" i="8" l="1"/>
  <c r="AB1084" i="8" l="1"/>
  <c r="AB1080" i="8"/>
  <c r="AB1051" i="8"/>
  <c r="AB1043" i="8"/>
  <c r="AB1037" i="8"/>
  <c r="AB1035" i="8" l="1"/>
  <c r="AB1032" i="8"/>
  <c r="AB1031" i="8"/>
  <c r="AB1024" i="8"/>
  <c r="AB1020" i="8"/>
  <c r="AB988" i="8" l="1"/>
  <c r="AF985" i="8"/>
  <c r="AE985" i="8"/>
  <c r="AD985" i="8"/>
  <c r="AC985" i="8"/>
  <c r="AB985" i="8"/>
  <c r="M985" i="8"/>
  <c r="O985" i="8" s="1"/>
  <c r="L985" i="8"/>
  <c r="N985" i="8" s="1"/>
  <c r="AF964" i="8"/>
  <c r="AE964" i="8"/>
  <c r="AD964" i="8"/>
  <c r="AC964" i="8"/>
  <c r="AB964" i="8"/>
  <c r="M964" i="8"/>
  <c r="O964" i="8" s="1"/>
  <c r="L964" i="8"/>
  <c r="N964" i="8" s="1"/>
  <c r="AF965" i="8"/>
  <c r="AE965" i="8"/>
  <c r="AD965" i="8"/>
  <c r="AC965" i="8"/>
  <c r="AB965" i="8"/>
  <c r="M965" i="8"/>
  <c r="O965" i="8" s="1"/>
  <c r="L965" i="8"/>
  <c r="N965" i="8" s="1"/>
  <c r="AB963" i="8" l="1"/>
  <c r="AB962" i="8"/>
  <c r="AB960" i="8"/>
  <c r="AB959" i="8"/>
  <c r="AB950" i="8"/>
  <c r="AB946" i="8" l="1"/>
  <c r="AB937" i="8"/>
  <c r="AB932" i="8"/>
  <c r="AB926" i="8"/>
  <c r="AB925" i="8" s="1"/>
  <c r="AB920" i="8"/>
  <c r="M919" i="8" l="1"/>
  <c r="AF919" i="8"/>
  <c r="AE919" i="8"/>
  <c r="L919" i="8"/>
  <c r="AD919" i="8"/>
  <c r="AC919" i="8"/>
  <c r="AB916" i="8"/>
  <c r="AF909" i="8" l="1"/>
  <c r="AE909" i="8"/>
  <c r="AD909" i="8"/>
  <c r="AC909" i="8"/>
  <c r="AB909" i="8"/>
  <c r="M909" i="8"/>
  <c r="O909" i="8" s="1"/>
  <c r="L909" i="8"/>
  <c r="N909" i="8" s="1"/>
  <c r="AB901" i="8"/>
  <c r="AB899" i="8"/>
  <c r="AB900" i="8"/>
  <c r="AB892" i="8"/>
  <c r="AB887" i="8"/>
  <c r="AF875" i="8" l="1"/>
  <c r="AE875" i="8"/>
  <c r="AD875" i="8"/>
  <c r="AC875" i="8"/>
  <c r="AB875" i="8"/>
  <c r="M875" i="8"/>
  <c r="O875" i="8" s="1"/>
  <c r="L875" i="8"/>
  <c r="N875" i="8" s="1"/>
  <c r="AF864" i="8"/>
  <c r="AE864" i="8"/>
  <c r="AD864" i="8"/>
  <c r="AC864" i="8"/>
  <c r="AB864" i="8"/>
  <c r="M864" i="8"/>
  <c r="O864" i="8" s="1"/>
  <c r="L864" i="8"/>
  <c r="N864" i="8" s="1"/>
  <c r="AB862" i="8"/>
  <c r="AB837" i="8" l="1"/>
  <c r="AB836" i="8" s="1"/>
  <c r="AB833" i="8"/>
  <c r="AB831" i="8"/>
  <c r="AB827" i="8"/>
  <c r="AB814" i="8"/>
  <c r="AB807" i="8" l="1"/>
  <c r="AB804" i="8"/>
  <c r="AB803" i="8"/>
  <c r="AB784" i="8" l="1"/>
  <c r="AB732" i="8" l="1"/>
  <c r="AB737" i="8"/>
  <c r="AB722" i="8"/>
  <c r="AF722" i="8"/>
  <c r="AE722" i="8"/>
  <c r="AD722" i="8"/>
  <c r="AC722" i="8"/>
  <c r="M722" i="8"/>
  <c r="O722" i="8" s="1"/>
  <c r="L722" i="8"/>
  <c r="N722" i="8" s="1"/>
  <c r="AF720" i="8"/>
  <c r="AE720" i="8"/>
  <c r="AD720" i="8"/>
  <c r="AC720" i="8"/>
  <c r="AB720" i="8"/>
  <c r="M720" i="8"/>
  <c r="O720" i="8" s="1"/>
  <c r="L720" i="8"/>
  <c r="N720" i="8" s="1"/>
  <c r="AF719" i="8"/>
  <c r="AE719" i="8"/>
  <c r="AD719" i="8"/>
  <c r="AC719" i="8"/>
  <c r="AB719" i="8"/>
  <c r="M719" i="8"/>
  <c r="O719" i="8" s="1"/>
  <c r="L719" i="8"/>
  <c r="N719" i="8" s="1"/>
  <c r="AF718" i="8"/>
  <c r="AE718" i="8"/>
  <c r="AD718" i="8"/>
  <c r="AC718" i="8"/>
  <c r="AB718" i="8"/>
  <c r="M718" i="8"/>
  <c r="O718" i="8" s="1"/>
  <c r="L718" i="8"/>
  <c r="N718" i="8" s="1"/>
  <c r="AF724" i="8"/>
  <c r="AE724" i="8"/>
  <c r="AD724" i="8"/>
  <c r="AC724" i="8"/>
  <c r="AB724" i="8"/>
  <c r="M724" i="8"/>
  <c r="O724" i="8" s="1"/>
  <c r="L724" i="8"/>
  <c r="N724" i="8" s="1"/>
  <c r="AF704" i="8"/>
  <c r="AE704" i="8"/>
  <c r="AD704" i="8"/>
  <c r="AC704" i="8"/>
  <c r="AB704" i="8"/>
  <c r="M704" i="8"/>
  <c r="O704" i="8" s="1"/>
  <c r="L704" i="8"/>
  <c r="N704" i="8" s="1"/>
  <c r="AF709" i="8"/>
  <c r="AE709" i="8"/>
  <c r="AD709" i="8"/>
  <c r="AC709" i="8"/>
  <c r="AB709" i="8"/>
  <c r="M709" i="8"/>
  <c r="O709" i="8" s="1"/>
  <c r="L709" i="8"/>
  <c r="N709" i="8" s="1"/>
  <c r="AF708" i="8"/>
  <c r="AE708" i="8"/>
  <c r="AD708" i="8"/>
  <c r="AC708" i="8"/>
  <c r="AB708" i="8"/>
  <c r="M708" i="8"/>
  <c r="O708" i="8" s="1"/>
  <c r="L708" i="8"/>
  <c r="N708" i="8" s="1"/>
  <c r="AB717" i="8" l="1"/>
  <c r="AF700" i="8"/>
  <c r="AE700" i="8"/>
  <c r="AD700" i="8"/>
  <c r="AC700" i="8"/>
  <c r="AB700" i="8"/>
  <c r="M700" i="8"/>
  <c r="O700" i="8" s="1"/>
  <c r="L700" i="8"/>
  <c r="N700" i="8" s="1"/>
  <c r="AF699" i="8"/>
  <c r="AE699" i="8"/>
  <c r="AD699" i="8"/>
  <c r="AC699" i="8"/>
  <c r="AB699" i="8"/>
  <c r="M699" i="8"/>
  <c r="O699" i="8" s="1"/>
  <c r="L699" i="8"/>
  <c r="N699" i="8" s="1"/>
  <c r="AF697" i="8"/>
  <c r="AE697" i="8"/>
  <c r="AD697" i="8"/>
  <c r="AC697" i="8"/>
  <c r="AB697" i="8"/>
  <c r="M697" i="8"/>
  <c r="O697" i="8" s="1"/>
  <c r="L697" i="8"/>
  <c r="N697" i="8" s="1"/>
  <c r="AF686" i="8"/>
  <c r="AE686" i="8"/>
  <c r="AD686" i="8"/>
  <c r="AC686" i="8"/>
  <c r="AB686" i="8"/>
  <c r="M686" i="8"/>
  <c r="O686" i="8" s="1"/>
  <c r="L686" i="8"/>
  <c r="N686" i="8" s="1"/>
  <c r="AF685" i="8"/>
  <c r="AE685" i="8"/>
  <c r="AD685" i="8"/>
  <c r="AC685" i="8"/>
  <c r="AB685" i="8"/>
  <c r="M685" i="8"/>
  <c r="O685" i="8" s="1"/>
  <c r="L685" i="8"/>
  <c r="N685" i="8" s="1"/>
  <c r="AF675" i="8"/>
  <c r="AE675" i="8"/>
  <c r="AD675" i="8"/>
  <c r="AC675" i="8"/>
  <c r="AB675" i="8"/>
  <c r="AB674" i="8" s="1"/>
  <c r="M675" i="8"/>
  <c r="O675" i="8" s="1"/>
  <c r="L675" i="8"/>
  <c r="N675" i="8" s="1"/>
  <c r="AB671" i="8"/>
  <c r="AB664" i="8"/>
  <c r="AB662" i="8"/>
  <c r="AB684" i="8" l="1"/>
  <c r="AF642" i="8"/>
  <c r="AE642" i="8"/>
  <c r="AD642" i="8"/>
  <c r="AC642" i="8"/>
  <c r="AB642" i="8"/>
  <c r="M642" i="8"/>
  <c r="O642" i="8" s="1"/>
  <c r="L642" i="8"/>
  <c r="N642" i="8" s="1"/>
  <c r="AB644" i="8"/>
  <c r="AB643" i="8" s="1"/>
  <c r="AF644" i="8"/>
  <c r="AE644" i="8"/>
  <c r="AD644" i="8"/>
  <c r="AC644" i="8"/>
  <c r="M644" i="8"/>
  <c r="O644" i="8" s="1"/>
  <c r="L644" i="8"/>
  <c r="N644" i="8" s="1"/>
  <c r="AB631" i="8" l="1"/>
  <c r="AF629" i="8"/>
  <c r="AE629" i="8"/>
  <c r="AD629" i="8"/>
  <c r="AC629" i="8"/>
  <c r="AB629" i="8"/>
  <c r="M629" i="8"/>
  <c r="L629" i="8"/>
  <c r="AF636" i="8"/>
  <c r="AE636" i="8"/>
  <c r="AD636" i="8"/>
  <c r="AC636" i="8"/>
  <c r="AB636" i="8"/>
  <c r="M636" i="8"/>
  <c r="O636" i="8" s="1"/>
  <c r="L636" i="8"/>
  <c r="N636" i="8" s="1"/>
  <c r="AF616" i="8"/>
  <c r="AE616" i="8"/>
  <c r="AD616" i="8"/>
  <c r="AC616" i="8"/>
  <c r="AB616" i="8"/>
  <c r="AB615" i="8" s="1"/>
  <c r="M616" i="8"/>
  <c r="O616" i="8" s="1"/>
  <c r="L616" i="8"/>
  <c r="N616" i="8" s="1"/>
  <c r="AF614" i="8"/>
  <c r="AE614" i="8"/>
  <c r="AD614" i="8"/>
  <c r="AC614" i="8"/>
  <c r="AB614" i="8"/>
  <c r="M614" i="8"/>
  <c r="O614" i="8" s="1"/>
  <c r="L614" i="8"/>
  <c r="N614" i="8" s="1"/>
  <c r="AB611" i="8" l="1"/>
  <c r="AB604" i="8"/>
  <c r="AB603" i="8"/>
  <c r="AB602" i="8"/>
  <c r="AB587" i="8" l="1"/>
  <c r="AB585" i="8"/>
  <c r="AB581" i="8" l="1"/>
  <c r="AF586" i="8"/>
  <c r="AE586" i="8"/>
  <c r="AD586" i="8"/>
  <c r="AC586" i="8"/>
  <c r="AB586" i="8"/>
  <c r="M586" i="8"/>
  <c r="O586" i="8" s="1"/>
  <c r="L586" i="8"/>
  <c r="N586" i="8" s="1"/>
  <c r="AF554" i="8"/>
  <c r="AE554" i="8"/>
  <c r="AD554" i="8"/>
  <c r="AC554" i="8"/>
  <c r="AB554" i="8"/>
  <c r="M554" i="8"/>
  <c r="O554" i="8" s="1"/>
  <c r="L554" i="8"/>
  <c r="N554" i="8" s="1"/>
  <c r="AF558" i="8" l="1"/>
  <c r="AE558" i="8"/>
  <c r="AD558" i="8"/>
  <c r="AC558" i="8"/>
  <c r="AB558" i="8"/>
  <c r="M558" i="8"/>
  <c r="O558" i="8" s="1"/>
  <c r="L558" i="8"/>
  <c r="N558" i="8" s="1"/>
  <c r="AB555" i="8"/>
  <c r="AF546" i="8"/>
  <c r="AE546" i="8"/>
  <c r="AD546" i="8"/>
  <c r="AC546" i="8"/>
  <c r="AB546" i="8"/>
  <c r="M546" i="8"/>
  <c r="O546" i="8" s="1"/>
  <c r="L546" i="8"/>
  <c r="N546" i="8" s="1"/>
  <c r="AF540" i="8"/>
  <c r="AE540" i="8"/>
  <c r="AD540" i="8"/>
  <c r="AC540" i="8"/>
  <c r="AB540" i="8"/>
  <c r="M540" i="8"/>
  <c r="O540" i="8" s="1"/>
  <c r="L540" i="8"/>
  <c r="N540" i="8" s="1"/>
  <c r="AB539" i="8"/>
  <c r="M183" i="8"/>
  <c r="O183" i="8" s="1"/>
  <c r="AF183" i="8"/>
  <c r="AE183" i="8"/>
  <c r="L183" i="8"/>
  <c r="N183" i="8" s="1"/>
  <c r="AD183" i="8"/>
  <c r="AC183" i="8"/>
  <c r="AB182" i="8"/>
  <c r="AB177" i="8"/>
  <c r="AB534" i="8" l="1"/>
  <c r="AF521" i="8"/>
  <c r="AE521" i="8"/>
  <c r="AD521" i="8"/>
  <c r="AC521" i="8"/>
  <c r="AB521" i="8"/>
  <c r="M521" i="8"/>
  <c r="O521" i="8" s="1"/>
  <c r="L521" i="8"/>
  <c r="N521" i="8" s="1"/>
  <c r="AB518" i="8"/>
  <c r="AF517" i="8"/>
  <c r="AE517" i="8"/>
  <c r="AD517" i="8"/>
  <c r="AC517" i="8"/>
  <c r="AB519" i="8"/>
  <c r="AF518" i="8"/>
  <c r="AE518" i="8"/>
  <c r="AD518" i="8"/>
  <c r="AC518" i="8"/>
  <c r="AB505" i="8"/>
  <c r="AF500" i="8"/>
  <c r="AE500" i="8"/>
  <c r="AD500" i="8"/>
  <c r="AC500" i="8"/>
  <c r="AB500" i="8"/>
  <c r="AB499" i="8" s="1"/>
  <c r="M500" i="8"/>
  <c r="O500" i="8" s="1"/>
  <c r="L500" i="8"/>
  <c r="N500" i="8" s="1"/>
  <c r="AB497" i="8"/>
  <c r="AB490" i="8" l="1"/>
  <c r="M488" i="8"/>
  <c r="L488" i="8"/>
  <c r="M487" i="8"/>
  <c r="L487" i="8"/>
  <c r="AF489" i="8"/>
  <c r="AE489" i="8"/>
  <c r="AD489" i="8"/>
  <c r="AC489" i="8"/>
  <c r="AB489" i="8"/>
  <c r="AF488" i="8"/>
  <c r="AE488" i="8"/>
  <c r="AD488" i="8"/>
  <c r="AC488" i="8"/>
  <c r="AB488" i="8"/>
  <c r="AF487" i="8"/>
  <c r="AE487" i="8"/>
  <c r="AD487" i="8"/>
  <c r="AC487" i="8"/>
  <c r="AB487" i="8"/>
  <c r="AF486" i="8"/>
  <c r="AE486" i="8"/>
  <c r="AD486" i="8"/>
  <c r="AC486" i="8"/>
  <c r="AF481" i="8"/>
  <c r="AE481" i="8"/>
  <c r="AD481" i="8"/>
  <c r="AC481" i="8"/>
  <c r="AB481" i="8"/>
  <c r="M481" i="8"/>
  <c r="O481" i="8" s="1"/>
  <c r="L481" i="8"/>
  <c r="N481" i="8" s="1"/>
  <c r="AF468" i="8"/>
  <c r="AE468" i="8"/>
  <c r="AD468" i="8"/>
  <c r="AC468" i="8"/>
  <c r="AB468" i="8"/>
  <c r="M468" i="8"/>
  <c r="O468" i="8" s="1"/>
  <c r="L468" i="8"/>
  <c r="N468" i="8" s="1"/>
  <c r="AB486" i="8" l="1"/>
  <c r="AB444" i="8"/>
  <c r="AF450" i="8"/>
  <c r="AE450" i="8"/>
  <c r="AD450" i="8"/>
  <c r="AC450" i="8"/>
  <c r="AB450" i="8"/>
  <c r="M450" i="8"/>
  <c r="O450" i="8" s="1"/>
  <c r="L450" i="8"/>
  <c r="N450" i="8" s="1"/>
  <c r="AF449" i="8"/>
  <c r="AE449" i="8"/>
  <c r="AD449" i="8"/>
  <c r="AC449" i="8"/>
  <c r="AB449" i="8"/>
  <c r="M449" i="8"/>
  <c r="O449" i="8" s="1"/>
  <c r="L449" i="8"/>
  <c r="N449" i="8" s="1"/>
  <c r="AF448" i="8"/>
  <c r="AE448" i="8"/>
  <c r="AD448" i="8"/>
  <c r="AC448" i="8"/>
  <c r="AB448" i="8"/>
  <c r="M448" i="8"/>
  <c r="O448" i="8" s="1"/>
  <c r="L448" i="8"/>
  <c r="N448" i="8" s="1"/>
  <c r="AF447" i="8"/>
  <c r="AE447" i="8"/>
  <c r="AD447" i="8"/>
  <c r="AC447" i="8"/>
  <c r="AB447" i="8"/>
  <c r="M447" i="8"/>
  <c r="O447" i="8" s="1"/>
  <c r="L447" i="8"/>
  <c r="N447" i="8" s="1"/>
  <c r="AF446" i="8"/>
  <c r="AE446" i="8"/>
  <c r="AD446" i="8"/>
  <c r="AC446" i="8"/>
  <c r="AB446" i="8"/>
  <c r="M446" i="8"/>
  <c r="O446" i="8" s="1"/>
  <c r="L446" i="8"/>
  <c r="N446" i="8" s="1"/>
  <c r="AF445" i="8"/>
  <c r="AE445" i="8"/>
  <c r="AD445" i="8"/>
  <c r="AC445" i="8"/>
  <c r="AB445" i="8"/>
  <c r="M445" i="8"/>
  <c r="O445" i="8" s="1"/>
  <c r="L445" i="8"/>
  <c r="N445" i="8" s="1"/>
  <c r="AB432" i="8"/>
  <c r="AF431" i="8"/>
  <c r="AE431" i="8"/>
  <c r="AD431" i="8"/>
  <c r="AC431" i="8"/>
  <c r="AB431" i="8"/>
  <c r="M431" i="8"/>
  <c r="O431" i="8" s="1"/>
  <c r="L431" i="8"/>
  <c r="N431" i="8" s="1"/>
  <c r="AB429" i="8"/>
  <c r="AF428" i="8"/>
  <c r="AE428" i="8"/>
  <c r="AD428" i="8"/>
  <c r="AC428" i="8"/>
  <c r="AB428" i="8"/>
  <c r="AF427" i="8"/>
  <c r="AE427" i="8"/>
  <c r="AD427" i="8"/>
  <c r="AC427" i="8"/>
  <c r="AB427" i="8"/>
  <c r="M428" i="8"/>
  <c r="O428" i="8" s="1"/>
  <c r="N428" i="8"/>
  <c r="M427" i="8"/>
  <c r="O427" i="8" s="1"/>
  <c r="N427" i="8"/>
  <c r="AB396" i="8"/>
  <c r="M396" i="8"/>
  <c r="O396" i="8" s="1"/>
  <c r="AF396" i="8"/>
  <c r="AE396" i="8"/>
  <c r="L396" i="8"/>
  <c r="N396" i="8" s="1"/>
  <c r="AD396" i="8"/>
  <c r="AC396" i="8"/>
  <c r="AB424" i="8" l="1"/>
  <c r="AB405" i="8"/>
  <c r="AF405" i="8"/>
  <c r="AE405" i="8"/>
  <c r="AD405" i="8"/>
  <c r="AC405" i="8"/>
  <c r="AB400" i="8"/>
  <c r="AF386" i="8" l="1"/>
  <c r="AE386" i="8"/>
  <c r="AD386" i="8"/>
  <c r="AC386" i="8"/>
  <c r="AB386" i="8"/>
  <c r="M386" i="8"/>
  <c r="O386" i="8" s="1"/>
  <c r="L386" i="8"/>
  <c r="N386" i="8" s="1"/>
  <c r="AB381" i="8"/>
  <c r="AF366" i="8" l="1"/>
  <c r="AE366" i="8"/>
  <c r="AD366" i="8"/>
  <c r="AC366" i="8"/>
  <c r="AB366" i="8"/>
  <c r="M366" i="8"/>
  <c r="O366" i="8" s="1"/>
  <c r="L366" i="8"/>
  <c r="N366" i="8" s="1"/>
  <c r="AF361" i="8"/>
  <c r="AE361" i="8"/>
  <c r="AD361" i="8"/>
  <c r="AC361" i="8"/>
  <c r="AB361" i="8"/>
  <c r="M362" i="8"/>
  <c r="L362" i="8"/>
  <c r="M361" i="8"/>
  <c r="L361" i="8"/>
  <c r="L360" i="8"/>
  <c r="AB346" i="8"/>
  <c r="AB340" i="8" l="1"/>
  <c r="AF334" i="8"/>
  <c r="AE334" i="8"/>
  <c r="AD334" i="8"/>
  <c r="AC334" i="8"/>
  <c r="AB334" i="8"/>
  <c r="M334" i="8"/>
  <c r="O334" i="8" s="1"/>
  <c r="L334" i="8"/>
  <c r="N334" i="8" s="1"/>
  <c r="AF331" i="8"/>
  <c r="AE331" i="8"/>
  <c r="AD331" i="8"/>
  <c r="AC331" i="8"/>
  <c r="AB331" i="8"/>
  <c r="M331" i="8"/>
  <c r="O331" i="8" s="1"/>
  <c r="L331" i="8"/>
  <c r="N331" i="8" s="1"/>
  <c r="AF328" i="8"/>
  <c r="AE328" i="8"/>
  <c r="AD328" i="8"/>
  <c r="AC328" i="8"/>
  <c r="AB328" i="8"/>
  <c r="M328" i="8"/>
  <c r="O328" i="8" s="1"/>
  <c r="L328" i="8"/>
  <c r="N328" i="8" s="1"/>
  <c r="AB320" i="8" l="1"/>
  <c r="L318" i="8"/>
  <c r="M318" i="8"/>
  <c r="N318" i="8"/>
  <c r="O318" i="8"/>
  <c r="AB318" i="8"/>
  <c r="AC318" i="8"/>
  <c r="AD318" i="8"/>
  <c r="AE318" i="8"/>
  <c r="AF318" i="8"/>
  <c r="AF313" i="8"/>
  <c r="AE313" i="8"/>
  <c r="AD313" i="8"/>
  <c r="AC313" i="8"/>
  <c r="AB313" i="8"/>
  <c r="M313" i="8"/>
  <c r="O313" i="8" s="1"/>
  <c r="L313" i="8"/>
  <c r="N313" i="8" s="1"/>
  <c r="AB311" i="8" l="1"/>
  <c r="AB310" i="8"/>
  <c r="AF305" i="8" l="1"/>
  <c r="AE305" i="8"/>
  <c r="AD305" i="8"/>
  <c r="AC305" i="8"/>
  <c r="AB305" i="8"/>
  <c r="M305" i="8"/>
  <c r="O305" i="8" s="1"/>
  <c r="L305" i="8"/>
  <c r="N305" i="8" s="1"/>
  <c r="AF300" i="8"/>
  <c r="AE300" i="8"/>
  <c r="AD300" i="8"/>
  <c r="AC300" i="8"/>
  <c r="AB300" i="8"/>
  <c r="AF299" i="8"/>
  <c r="AE299" i="8"/>
  <c r="AD299" i="8"/>
  <c r="AC299" i="8"/>
  <c r="AB299" i="8"/>
  <c r="M300" i="8"/>
  <c r="O300" i="8" s="1"/>
  <c r="L300" i="8"/>
  <c r="N300" i="8" s="1"/>
  <c r="M299" i="8"/>
  <c r="O299" i="8" s="1"/>
  <c r="L299" i="8"/>
  <c r="N299" i="8" s="1"/>
  <c r="AB292" i="8" l="1"/>
  <c r="AF819" i="8" l="1"/>
  <c r="AE819" i="8"/>
  <c r="AD819" i="8"/>
  <c r="AC819" i="8"/>
  <c r="AB819" i="8"/>
  <c r="M819" i="8"/>
  <c r="L819" i="8"/>
  <c r="AF818" i="8"/>
  <c r="AE818" i="8"/>
  <c r="AD818" i="8"/>
  <c r="AC818" i="8"/>
  <c r="AB818" i="8"/>
  <c r="M818" i="8"/>
  <c r="L818" i="8"/>
  <c r="AF817" i="8"/>
  <c r="AE817" i="8"/>
  <c r="AD817" i="8"/>
  <c r="AC817" i="8"/>
  <c r="AB817" i="8"/>
  <c r="M817" i="8"/>
  <c r="L817" i="8"/>
  <c r="AB105" i="8"/>
  <c r="M105" i="8"/>
  <c r="O105" i="8" s="1"/>
  <c r="AF105" i="8"/>
  <c r="AE105" i="8"/>
  <c r="L105" i="8"/>
  <c r="N105" i="8" s="1"/>
  <c r="AD105" i="8"/>
  <c r="AC105" i="8"/>
  <c r="AF814" i="8"/>
  <c r="AE814" i="8"/>
  <c r="AD814" i="8"/>
  <c r="AC814" i="8"/>
  <c r="M814" i="8"/>
  <c r="O814" i="8" s="1"/>
  <c r="L814" i="8"/>
  <c r="N814" i="8" s="1"/>
  <c r="AF811" i="8"/>
  <c r="AE811" i="8"/>
  <c r="AD811" i="8"/>
  <c r="AC811" i="8"/>
  <c r="AB811" i="8"/>
  <c r="M811" i="8"/>
  <c r="O811" i="8" s="1"/>
  <c r="L811" i="8"/>
  <c r="N811" i="8" s="1"/>
  <c r="AF810" i="8"/>
  <c r="AE810" i="8"/>
  <c r="AD810" i="8"/>
  <c r="AC810" i="8"/>
  <c r="AB810" i="8"/>
  <c r="M810" i="8"/>
  <c r="O810" i="8" s="1"/>
  <c r="L810" i="8"/>
  <c r="N810" i="8" s="1"/>
  <c r="AF809" i="8"/>
  <c r="AE809" i="8"/>
  <c r="AD809" i="8"/>
  <c r="AC809" i="8"/>
  <c r="AB809" i="8"/>
  <c r="M809" i="8"/>
  <c r="O809" i="8" s="1"/>
  <c r="L809" i="8"/>
  <c r="N809" i="8" s="1"/>
  <c r="AF808" i="8"/>
  <c r="AE808" i="8"/>
  <c r="AD808" i="8"/>
  <c r="AC808" i="8"/>
  <c r="AB808" i="8"/>
  <c r="M808" i="8"/>
  <c r="O808" i="8" s="1"/>
  <c r="L808" i="8"/>
  <c r="N808" i="8" s="1"/>
  <c r="AF807" i="8"/>
  <c r="AE807" i="8"/>
  <c r="AD807" i="8"/>
  <c r="AC807" i="8"/>
  <c r="M807" i="8"/>
  <c r="O807" i="8" s="1"/>
  <c r="L807" i="8"/>
  <c r="N807" i="8" s="1"/>
  <c r="AF806" i="8"/>
  <c r="AE806" i="8"/>
  <c r="AD806" i="8"/>
  <c r="AC806" i="8"/>
  <c r="AB806" i="8"/>
  <c r="M806" i="8"/>
  <c r="O806" i="8" s="1"/>
  <c r="L806" i="8"/>
  <c r="N806" i="8" s="1"/>
  <c r="AF805" i="8"/>
  <c r="AE805" i="8"/>
  <c r="AD805" i="8"/>
  <c r="AC805" i="8"/>
  <c r="AB805" i="8"/>
  <c r="M805" i="8"/>
  <c r="O805" i="8" s="1"/>
  <c r="L805" i="8"/>
  <c r="N805" i="8" s="1"/>
  <c r="AF804" i="8"/>
  <c r="AE804" i="8"/>
  <c r="AD804" i="8"/>
  <c r="AC804" i="8"/>
  <c r="M804" i="8"/>
  <c r="O804" i="8" s="1"/>
  <c r="L804" i="8"/>
  <c r="N804" i="8" s="1"/>
  <c r="AF803" i="8"/>
  <c r="AE803" i="8"/>
  <c r="AD803" i="8"/>
  <c r="AC803" i="8"/>
  <c r="M803" i="8"/>
  <c r="O803" i="8" s="1"/>
  <c r="L803" i="8"/>
  <c r="N803" i="8" s="1"/>
  <c r="AF802" i="8"/>
  <c r="AE802" i="8"/>
  <c r="AD802" i="8"/>
  <c r="AC802" i="8"/>
  <c r="AB802" i="8"/>
  <c r="M802" i="8"/>
  <c r="O802" i="8" s="1"/>
  <c r="L802" i="8"/>
  <c r="N802" i="8" s="1"/>
  <c r="AF801" i="8"/>
  <c r="AE801" i="8"/>
  <c r="AD801" i="8"/>
  <c r="AC801" i="8"/>
  <c r="AB801" i="8"/>
  <c r="M801" i="8"/>
  <c r="O801" i="8" s="1"/>
  <c r="L801" i="8"/>
  <c r="N801" i="8" s="1"/>
  <c r="AF800" i="8"/>
  <c r="AE800" i="8"/>
  <c r="AD800" i="8"/>
  <c r="AC800" i="8"/>
  <c r="AB800" i="8"/>
  <c r="M800" i="8"/>
  <c r="O800" i="8" s="1"/>
  <c r="L800" i="8"/>
  <c r="N800" i="8" s="1"/>
  <c r="AF799" i="8"/>
  <c r="AE799" i="8"/>
  <c r="AD799" i="8"/>
  <c r="AC799" i="8"/>
  <c r="AB799" i="8"/>
  <c r="M799" i="8"/>
  <c r="O799" i="8" s="1"/>
  <c r="L799" i="8"/>
  <c r="N799" i="8" s="1"/>
  <c r="AF798" i="8"/>
  <c r="AE798" i="8"/>
  <c r="AD798" i="8"/>
  <c r="AC798" i="8"/>
  <c r="AB798" i="8"/>
  <c r="M798" i="8"/>
  <c r="O798" i="8" s="1"/>
  <c r="L798" i="8"/>
  <c r="N798" i="8" s="1"/>
  <c r="AF797" i="8"/>
  <c r="AE797" i="8"/>
  <c r="AD797" i="8"/>
  <c r="AC797" i="8"/>
  <c r="AB797" i="8"/>
  <c r="M797" i="8"/>
  <c r="O797" i="8" s="1"/>
  <c r="L797" i="8"/>
  <c r="N797" i="8" s="1"/>
  <c r="AF796" i="8"/>
  <c r="AE796" i="8"/>
  <c r="AD796" i="8"/>
  <c r="AC796" i="8"/>
  <c r="AB796" i="8"/>
  <c r="M796" i="8"/>
  <c r="O796" i="8" s="1"/>
  <c r="L796" i="8"/>
  <c r="N796" i="8" s="1"/>
  <c r="AF795" i="8"/>
  <c r="AE795" i="8"/>
  <c r="AD795" i="8"/>
  <c r="AC795" i="8"/>
  <c r="AB795" i="8"/>
  <c r="M795" i="8"/>
  <c r="O795" i="8" s="1"/>
  <c r="L795" i="8"/>
  <c r="N795" i="8" s="1"/>
  <c r="AF794" i="8"/>
  <c r="AE794" i="8"/>
  <c r="AD794" i="8"/>
  <c r="AC794" i="8"/>
  <c r="AB794" i="8"/>
  <c r="M794" i="8"/>
  <c r="O794" i="8" s="1"/>
  <c r="L794" i="8"/>
  <c r="N794" i="8" s="1"/>
  <c r="AF792" i="8"/>
  <c r="AE792" i="8"/>
  <c r="AD792" i="8"/>
  <c r="AC792" i="8"/>
  <c r="AB792" i="8"/>
  <c r="M792" i="8"/>
  <c r="O792" i="8" s="1"/>
  <c r="L792" i="8"/>
  <c r="N792" i="8" s="1"/>
  <c r="AF791" i="8"/>
  <c r="AE791" i="8"/>
  <c r="AD791" i="8"/>
  <c r="AC791" i="8"/>
  <c r="AB791" i="8"/>
  <c r="M791" i="8"/>
  <c r="O791" i="8" s="1"/>
  <c r="L791" i="8"/>
  <c r="N791" i="8" s="1"/>
  <c r="AF790" i="8"/>
  <c r="AE790" i="8"/>
  <c r="AD790" i="8"/>
  <c r="AC790" i="8"/>
  <c r="AB790" i="8"/>
  <c r="M790" i="8"/>
  <c r="O790" i="8" s="1"/>
  <c r="L790" i="8"/>
  <c r="N790" i="8" s="1"/>
  <c r="AF789" i="8"/>
  <c r="AE789" i="8"/>
  <c r="AD789" i="8"/>
  <c r="AC789" i="8"/>
  <c r="AB789" i="8"/>
  <c r="M789" i="8"/>
  <c r="O789" i="8" s="1"/>
  <c r="L789" i="8"/>
  <c r="N789" i="8" s="1"/>
  <c r="AF788" i="8"/>
  <c r="AE788" i="8"/>
  <c r="AD788" i="8"/>
  <c r="AC788" i="8"/>
  <c r="AB788" i="8"/>
  <c r="M788" i="8"/>
  <c r="O788" i="8" s="1"/>
  <c r="L788" i="8"/>
  <c r="N788" i="8" s="1"/>
  <c r="AF787" i="8"/>
  <c r="AE787" i="8"/>
  <c r="AD787" i="8"/>
  <c r="AC787" i="8"/>
  <c r="AB787" i="8"/>
  <c r="M787" i="8"/>
  <c r="O787" i="8" s="1"/>
  <c r="L787" i="8"/>
  <c r="N787" i="8" s="1"/>
  <c r="AB816" i="8" l="1"/>
  <c r="AF278" i="8"/>
  <c r="AE278" i="8"/>
  <c r="AD278" i="8"/>
  <c r="AC278" i="8"/>
  <c r="AB278" i="8"/>
  <c r="M278" i="8"/>
  <c r="O278" i="8" s="1"/>
  <c r="L278" i="8"/>
  <c r="N278" i="8" s="1"/>
  <c r="AF277" i="8"/>
  <c r="AE277" i="8"/>
  <c r="AD277" i="8"/>
  <c r="AC277" i="8"/>
  <c r="AB277" i="8"/>
  <c r="M277" i="8"/>
  <c r="O277" i="8" s="1"/>
  <c r="L277" i="8"/>
  <c r="N277" i="8" s="1"/>
  <c r="AF276" i="8"/>
  <c r="AE276" i="8"/>
  <c r="AD276" i="8"/>
  <c r="AC276" i="8"/>
  <c r="M276" i="8"/>
  <c r="O276" i="8" s="1"/>
  <c r="L276" i="8"/>
  <c r="N276" i="8" s="1"/>
  <c r="AF251" i="8" l="1"/>
  <c r="AE251" i="8"/>
  <c r="AD251" i="8"/>
  <c r="AC251" i="8"/>
  <c r="AB251" i="8"/>
  <c r="M251" i="8"/>
  <c r="O251" i="8" s="1"/>
  <c r="L251" i="8"/>
  <c r="N251" i="8" s="1"/>
  <c r="AF249" i="8"/>
  <c r="AE249" i="8"/>
  <c r="AD249" i="8"/>
  <c r="AC249" i="8"/>
  <c r="AB249" i="8"/>
  <c r="M249" i="8"/>
  <c r="O249" i="8" s="1"/>
  <c r="L249" i="8"/>
  <c r="N249" i="8" s="1"/>
  <c r="AF242" i="8" l="1"/>
  <c r="AE242" i="8"/>
  <c r="AD242" i="8"/>
  <c r="AC242" i="8"/>
  <c r="AB242" i="8"/>
  <c r="M242" i="8"/>
  <c r="O242" i="8" s="1"/>
  <c r="L242" i="8"/>
  <c r="N242" i="8" s="1"/>
  <c r="AF239" i="8"/>
  <c r="AE239" i="8"/>
  <c r="AD239" i="8"/>
  <c r="AC239" i="8"/>
  <c r="AB239" i="8"/>
  <c r="M239" i="8"/>
  <c r="O239" i="8" s="1"/>
  <c r="L239" i="8"/>
  <c r="N239" i="8" s="1"/>
  <c r="AF235" i="8"/>
  <c r="AE235" i="8"/>
  <c r="AD235" i="8"/>
  <c r="AC235" i="8"/>
  <c r="AB235" i="8"/>
  <c r="M235" i="8"/>
  <c r="O235" i="8" s="1"/>
  <c r="L235" i="8"/>
  <c r="N235" i="8" s="1"/>
  <c r="AF232" i="8"/>
  <c r="AE232" i="8"/>
  <c r="AD232" i="8"/>
  <c r="AC232" i="8"/>
  <c r="AB232" i="8"/>
  <c r="AB231" i="8" s="1"/>
  <c r="M232" i="8"/>
  <c r="O232" i="8" s="1"/>
  <c r="L232" i="8"/>
  <c r="N232" i="8" s="1"/>
  <c r="L227" i="8"/>
  <c r="M227" i="8"/>
  <c r="O227" i="8" s="1"/>
  <c r="N227" i="8"/>
  <c r="AB227" i="8"/>
  <c r="AC227" i="8"/>
  <c r="AD227" i="8"/>
  <c r="AE227" i="8"/>
  <c r="AF227" i="8"/>
  <c r="AF217" i="8" l="1"/>
  <c r="AE217" i="8"/>
  <c r="AD217" i="8"/>
  <c r="AC217" i="8"/>
  <c r="AB217" i="8"/>
  <c r="M217" i="8"/>
  <c r="O217" i="8" s="1"/>
  <c r="L217" i="8"/>
  <c r="N217" i="8" s="1"/>
  <c r="B200" i="8" l="1"/>
  <c r="AF200" i="8"/>
  <c r="AE200" i="8"/>
  <c r="AD200" i="8"/>
  <c r="AC200" i="8"/>
  <c r="AB200" i="8"/>
  <c r="M200" i="8"/>
  <c r="O200" i="8" s="1"/>
  <c r="L200" i="8"/>
  <c r="N200" i="8" s="1"/>
  <c r="AF202" i="8" l="1"/>
  <c r="AE202" i="8"/>
  <c r="AD202" i="8"/>
  <c r="AC202" i="8"/>
  <c r="AB202" i="8"/>
  <c r="M202" i="8"/>
  <c r="O202" i="8" s="1"/>
  <c r="L202" i="8"/>
  <c r="N202" i="8" s="1"/>
  <c r="AF81" i="8" l="1"/>
  <c r="AE81" i="8"/>
  <c r="AD81" i="8"/>
  <c r="AC81" i="8"/>
  <c r="AB81" i="8"/>
  <c r="M81" i="8"/>
  <c r="O81" i="8" s="1"/>
  <c r="L81" i="8"/>
  <c r="N81" i="8" s="1"/>
  <c r="AF144" i="8" l="1"/>
  <c r="AE144" i="8"/>
  <c r="AD144" i="8"/>
  <c r="AC144" i="8"/>
  <c r="AB144" i="8"/>
  <c r="M144" i="8"/>
  <c r="O144" i="8" s="1"/>
  <c r="L144" i="8"/>
  <c r="N144" i="8" s="1"/>
  <c r="AF143" i="8"/>
  <c r="AE143" i="8"/>
  <c r="AD143" i="8"/>
  <c r="AC143" i="8"/>
  <c r="AB143" i="8"/>
  <c r="M143" i="8"/>
  <c r="O143" i="8" s="1"/>
  <c r="L143" i="8"/>
  <c r="N143" i="8" s="1"/>
  <c r="AF136" i="8" l="1"/>
  <c r="AE136" i="8"/>
  <c r="AD136" i="8"/>
  <c r="AC136" i="8"/>
  <c r="AF116" i="8" l="1"/>
  <c r="AE116" i="8"/>
  <c r="AD116" i="8"/>
  <c r="AC116" i="8"/>
  <c r="AB116" i="8"/>
  <c r="M116" i="8"/>
  <c r="O116" i="8" s="1"/>
  <c r="L116" i="8"/>
  <c r="N116" i="8" s="1"/>
  <c r="AF87" i="8" l="1"/>
  <c r="AE87" i="8"/>
  <c r="AD87" i="8"/>
  <c r="AC87" i="8"/>
  <c r="AB87" i="8"/>
  <c r="M87" i="8"/>
  <c r="O87" i="8" s="1"/>
  <c r="L87" i="8"/>
  <c r="N87" i="8" s="1"/>
  <c r="AB78" i="8" l="1"/>
  <c r="M78" i="8"/>
  <c r="O78" i="8" s="1"/>
  <c r="L78" i="8"/>
  <c r="N78" i="8" s="1"/>
  <c r="AF72" i="8"/>
  <c r="AE72" i="8"/>
  <c r="AD72" i="8"/>
  <c r="AC72" i="8"/>
  <c r="AB72" i="8"/>
  <c r="AB71" i="8" s="1"/>
  <c r="M72" i="8"/>
  <c r="O72" i="8" s="1"/>
  <c r="L72" i="8"/>
  <c r="N72" i="8" s="1"/>
  <c r="AF1036" i="8" l="1"/>
  <c r="AE1036" i="8"/>
  <c r="AD1036" i="8"/>
  <c r="AC1036" i="8"/>
  <c r="AB1036" i="8"/>
  <c r="AF1035" i="8"/>
  <c r="AE1035" i="8"/>
  <c r="AD1035" i="8"/>
  <c r="AC1035" i="8"/>
  <c r="M1035" i="8"/>
  <c r="O1035" i="8" s="1"/>
  <c r="L1035" i="8"/>
  <c r="N1035" i="8" s="1"/>
  <c r="AF44" i="8" l="1"/>
  <c r="AE44" i="8"/>
  <c r="AD44" i="8"/>
  <c r="AC44" i="8"/>
  <c r="AB44" i="8"/>
  <c r="M44" i="8"/>
  <c r="AF43" i="8"/>
  <c r="AE43" i="8"/>
  <c r="AD43" i="8"/>
  <c r="AC43" i="8"/>
  <c r="AB43" i="8"/>
  <c r="M43" i="8"/>
  <c r="AF39" i="8"/>
  <c r="AE39" i="8"/>
  <c r="AD39" i="8"/>
  <c r="AC39" i="8"/>
  <c r="AB39" i="8"/>
  <c r="M39" i="8"/>
  <c r="AF30" i="8" l="1"/>
  <c r="AE30" i="8"/>
  <c r="AD30" i="8"/>
  <c r="AC30" i="8"/>
  <c r="AB30" i="8"/>
  <c r="AF29" i="8"/>
  <c r="AE29" i="8"/>
  <c r="AD29" i="8"/>
  <c r="AC29" i="8"/>
  <c r="AB29" i="8"/>
  <c r="M30" i="8"/>
  <c r="O30" i="8" s="1"/>
  <c r="L30" i="8"/>
  <c r="N30" i="8" s="1"/>
  <c r="M29" i="8"/>
  <c r="O29" i="8" s="1"/>
  <c r="L29" i="8"/>
  <c r="N29" i="8" s="1"/>
  <c r="AF25" i="8"/>
  <c r="AE25" i="8"/>
  <c r="AD25" i="8"/>
  <c r="AC25" i="8"/>
  <c r="AB25" i="8"/>
  <c r="M25" i="8"/>
  <c r="O25" i="8" s="1"/>
  <c r="L25" i="8"/>
  <c r="N25" i="8" s="1"/>
  <c r="AB28" i="8" l="1"/>
  <c r="AF49" i="8"/>
  <c r="AE49" i="8"/>
  <c r="AD49" i="8"/>
  <c r="AC49" i="8"/>
  <c r="AB49" i="8"/>
  <c r="M49" i="8"/>
  <c r="O49" i="8" s="1"/>
  <c r="L49" i="8"/>
  <c r="N49" i="8" s="1"/>
  <c r="AF47" i="8"/>
  <c r="AE47" i="8"/>
  <c r="AD47" i="8"/>
  <c r="AC47" i="8"/>
  <c r="AB47" i="8"/>
  <c r="M47" i="8"/>
  <c r="O47" i="8" s="1"/>
  <c r="L47" i="8"/>
  <c r="N47" i="8" s="1"/>
  <c r="AF46" i="8"/>
  <c r="AE46" i="8"/>
  <c r="AD46" i="8"/>
  <c r="AC46" i="8"/>
  <c r="AB46" i="8"/>
  <c r="M46" i="8"/>
  <c r="AF42" i="8"/>
  <c r="AE42" i="8"/>
  <c r="AD42" i="8"/>
  <c r="AC42" i="8"/>
  <c r="AB42" i="8"/>
  <c r="M42" i="8"/>
  <c r="AF90" i="8"/>
  <c r="AE90" i="8"/>
  <c r="AD90" i="8"/>
  <c r="AC90" i="8"/>
  <c r="AB90" i="8"/>
  <c r="M90" i="8"/>
  <c r="O90" i="8" s="1"/>
  <c r="L90" i="8"/>
  <c r="N90" i="8" s="1"/>
  <c r="L1608" i="8" l="1"/>
  <c r="N1608" i="8" s="1"/>
  <c r="M1608" i="8"/>
  <c r="O1608" i="8" s="1"/>
  <c r="AB1608" i="8"/>
  <c r="AC1608" i="8"/>
  <c r="AD1608" i="8"/>
  <c r="AE1608" i="8"/>
  <c r="AF1608" i="8"/>
  <c r="L1609" i="8"/>
  <c r="M1609" i="8"/>
  <c r="N1609" i="8"/>
  <c r="O1609" i="8"/>
  <c r="AC1609" i="8"/>
  <c r="AD1609" i="8"/>
  <c r="AE1609" i="8"/>
  <c r="AF1609" i="8"/>
  <c r="L1610" i="8"/>
  <c r="M1610" i="8"/>
  <c r="N1610" i="8"/>
  <c r="O1610" i="8"/>
  <c r="AB1610" i="8"/>
  <c r="AB1609" i="8" s="1"/>
  <c r="AC1610" i="8"/>
  <c r="AD1610" i="8"/>
  <c r="AE1610" i="8"/>
  <c r="AF1610" i="8"/>
  <c r="L1611" i="8"/>
  <c r="N1611" i="8" s="1"/>
  <c r="M1611" i="8"/>
  <c r="O1611" i="8" s="1"/>
  <c r="AB1611" i="8"/>
  <c r="AC1611" i="8"/>
  <c r="AD1611" i="8"/>
  <c r="AE1611" i="8"/>
  <c r="AF1611" i="8"/>
  <c r="L1612" i="8"/>
  <c r="N1612" i="8" s="1"/>
  <c r="M1612" i="8"/>
  <c r="O1612" i="8" s="1"/>
  <c r="AB1612" i="8"/>
  <c r="AC1612" i="8"/>
  <c r="AD1612" i="8"/>
  <c r="AE1612" i="8"/>
  <c r="AF1612" i="8"/>
  <c r="L1613" i="8"/>
  <c r="M1613" i="8"/>
  <c r="N1613" i="8"/>
  <c r="O1613" i="8"/>
  <c r="AB1613" i="8"/>
  <c r="AC1613" i="8"/>
  <c r="AD1613" i="8"/>
  <c r="AE1613" i="8"/>
  <c r="AF1613" i="8"/>
  <c r="L1614" i="8"/>
  <c r="N1614" i="8" s="1"/>
  <c r="M1614" i="8"/>
  <c r="O1614" i="8" s="1"/>
  <c r="AB1614" i="8"/>
  <c r="AC1614" i="8"/>
  <c r="AD1614" i="8"/>
  <c r="AE1614" i="8"/>
  <c r="AF1614" i="8"/>
  <c r="L1615" i="8"/>
  <c r="N1615" i="8" s="1"/>
  <c r="M1615" i="8"/>
  <c r="O1615" i="8" s="1"/>
  <c r="AB1615" i="8"/>
  <c r="AC1615" i="8"/>
  <c r="AD1615" i="8"/>
  <c r="AE1615" i="8"/>
  <c r="AF1615" i="8"/>
  <c r="L1616" i="8"/>
  <c r="N1616" i="8" s="1"/>
  <c r="M1616" i="8"/>
  <c r="O1616" i="8" s="1"/>
  <c r="AB1616" i="8"/>
  <c r="AC1616" i="8"/>
  <c r="AD1616" i="8"/>
  <c r="AE1616" i="8"/>
  <c r="AF1616" i="8"/>
  <c r="AB1617" i="8"/>
  <c r="AC1617" i="8"/>
  <c r="AD1617" i="8"/>
  <c r="AE1617" i="8"/>
  <c r="AF1617" i="8"/>
  <c r="M1404" i="8" l="1"/>
  <c r="O1404" i="8" s="1"/>
  <c r="L1404" i="8"/>
  <c r="N1404" i="8" s="1"/>
  <c r="M1403" i="8"/>
  <c r="O1403" i="8" s="1"/>
  <c r="L1403" i="8"/>
  <c r="N1403" i="8" s="1"/>
  <c r="M1402" i="8"/>
  <c r="O1402" i="8" s="1"/>
  <c r="L1402" i="8"/>
  <c r="N1402" i="8" s="1"/>
  <c r="M1401" i="8"/>
  <c r="O1401" i="8" s="1"/>
  <c r="L1401" i="8"/>
  <c r="N1401" i="8" s="1"/>
  <c r="M1400" i="8"/>
  <c r="O1400" i="8" s="1"/>
  <c r="L1400" i="8"/>
  <c r="N1400" i="8" s="1"/>
  <c r="M1399" i="8"/>
  <c r="O1399" i="8" s="1"/>
  <c r="L1399" i="8"/>
  <c r="N1399" i="8" s="1"/>
  <c r="AF1404" i="8"/>
  <c r="AE1404" i="8"/>
  <c r="AD1404" i="8"/>
  <c r="AC1404" i="8"/>
  <c r="AF1403" i="8"/>
  <c r="AE1403" i="8"/>
  <c r="AD1403" i="8"/>
  <c r="AC1403" i="8"/>
  <c r="AF1402" i="8"/>
  <c r="AE1402" i="8"/>
  <c r="AD1402" i="8"/>
  <c r="AC1402" i="8"/>
  <c r="AF1401" i="8"/>
  <c r="AE1401" i="8"/>
  <c r="AD1401" i="8"/>
  <c r="AC1401" i="8"/>
  <c r="AF1400" i="8"/>
  <c r="AE1400" i="8"/>
  <c r="AD1400" i="8"/>
  <c r="AC1400" i="8"/>
  <c r="AF1399" i="8"/>
  <c r="AE1399" i="8"/>
  <c r="AD1399" i="8"/>
  <c r="AC1399" i="8"/>
  <c r="AB1404" i="8"/>
  <c r="AB1403" i="8"/>
  <c r="AB1402" i="8"/>
  <c r="AB1401" i="8"/>
  <c r="AB1400" i="8"/>
  <c r="AB1399" i="8"/>
  <c r="AB1398" i="8"/>
  <c r="M1398" i="8"/>
  <c r="O1398" i="8" s="1"/>
  <c r="AF1398" i="8"/>
  <c r="AE1398" i="8"/>
  <c r="L1398" i="8"/>
  <c r="N1398" i="8" s="1"/>
  <c r="AD1398" i="8"/>
  <c r="AC1398" i="8"/>
  <c r="AF1518" i="8" l="1"/>
  <c r="AE1518" i="8"/>
  <c r="AD1518" i="8"/>
  <c r="AC1518" i="8"/>
  <c r="AB1518" i="8"/>
  <c r="M1518" i="8"/>
  <c r="O1518" i="8" s="1"/>
  <c r="L1518" i="8"/>
  <c r="N1518" i="8" s="1"/>
  <c r="AF1517" i="8"/>
  <c r="AE1517" i="8"/>
  <c r="AD1517" i="8"/>
  <c r="AC1517" i="8"/>
  <c r="AB1517" i="8"/>
  <c r="M1517" i="8"/>
  <c r="O1517" i="8" s="1"/>
  <c r="L1517" i="8"/>
  <c r="N1517" i="8" s="1"/>
  <c r="AF1526" i="8"/>
  <c r="AE1526" i="8"/>
  <c r="AD1526" i="8"/>
  <c r="AC1526" i="8"/>
  <c r="AB1526" i="8"/>
  <c r="M1526" i="8"/>
  <c r="O1526" i="8" s="1"/>
  <c r="L1526" i="8"/>
  <c r="N1526" i="8" s="1"/>
  <c r="AF1525" i="8"/>
  <c r="AE1525" i="8"/>
  <c r="AD1525" i="8"/>
  <c r="AC1525" i="8"/>
  <c r="AB1525" i="8"/>
  <c r="M1525" i="8"/>
  <c r="O1525" i="8" s="1"/>
  <c r="L1525" i="8"/>
  <c r="N1525" i="8" s="1"/>
  <c r="AF1524" i="8"/>
  <c r="AE1524" i="8"/>
  <c r="AD1524" i="8"/>
  <c r="AC1524" i="8"/>
  <c r="AB1524" i="8"/>
  <c r="M1524" i="8"/>
  <c r="O1524" i="8" s="1"/>
  <c r="L1524" i="8"/>
  <c r="N1524" i="8" s="1"/>
  <c r="AF1523" i="8"/>
  <c r="AE1523" i="8"/>
  <c r="AD1523" i="8"/>
  <c r="AC1523" i="8"/>
  <c r="AB1523" i="8"/>
  <c r="M1523" i="8"/>
  <c r="O1523" i="8" s="1"/>
  <c r="L1523" i="8"/>
  <c r="N1523" i="8" s="1"/>
  <c r="AF1531" i="8"/>
  <c r="AE1531" i="8"/>
  <c r="AD1531" i="8"/>
  <c r="AC1531" i="8"/>
  <c r="AB1531" i="8"/>
  <c r="M1531" i="8"/>
  <c r="O1531" i="8" s="1"/>
  <c r="L1531" i="8"/>
  <c r="N1531" i="8" s="1"/>
  <c r="AF1530" i="8"/>
  <c r="AE1530" i="8"/>
  <c r="AD1530" i="8"/>
  <c r="AC1530" i="8"/>
  <c r="AB1530" i="8"/>
  <c r="M1530" i="8"/>
  <c r="O1530" i="8" s="1"/>
  <c r="L1530" i="8"/>
  <c r="N1530" i="8" s="1"/>
  <c r="AF1529" i="8"/>
  <c r="AE1529" i="8"/>
  <c r="AD1529" i="8"/>
  <c r="AC1529" i="8"/>
  <c r="AB1529" i="8"/>
  <c r="M1529" i="8"/>
  <c r="O1529" i="8" s="1"/>
  <c r="L1529" i="8"/>
  <c r="N1529" i="8" s="1"/>
  <c r="AF1528" i="8"/>
  <c r="AE1528" i="8"/>
  <c r="AD1528" i="8"/>
  <c r="AC1528" i="8"/>
  <c r="AB1528" i="8"/>
  <c r="M1528" i="8"/>
  <c r="O1528" i="8" s="1"/>
  <c r="L1528" i="8"/>
  <c r="N1528" i="8" s="1"/>
  <c r="AF1527" i="8"/>
  <c r="AE1527" i="8"/>
  <c r="AD1527" i="8"/>
  <c r="AC1527" i="8"/>
  <c r="AB1527" i="8"/>
  <c r="M1527" i="8"/>
  <c r="O1527" i="8" s="1"/>
  <c r="L1527" i="8"/>
  <c r="N1527" i="8" s="1"/>
  <c r="AF1522" i="8"/>
  <c r="AE1522" i="8"/>
  <c r="AD1522" i="8"/>
  <c r="AC1522" i="8"/>
  <c r="AB1522" i="8"/>
  <c r="M1522" i="8"/>
  <c r="O1522" i="8" s="1"/>
  <c r="L1522" i="8"/>
  <c r="N1522" i="8" s="1"/>
  <c r="AF1521" i="8"/>
  <c r="AE1521" i="8"/>
  <c r="AD1521" i="8"/>
  <c r="AC1521" i="8"/>
  <c r="AB1521" i="8"/>
  <c r="M1521" i="8"/>
  <c r="O1521" i="8" s="1"/>
  <c r="L1521" i="8"/>
  <c r="N1521" i="8" s="1"/>
  <c r="AF1520" i="8"/>
  <c r="AE1520" i="8"/>
  <c r="AD1520" i="8"/>
  <c r="AC1520" i="8"/>
  <c r="AB1520" i="8"/>
  <c r="M1520" i="8"/>
  <c r="O1520" i="8" s="1"/>
  <c r="L1520" i="8"/>
  <c r="N1520" i="8" s="1"/>
  <c r="AF1516" i="8"/>
  <c r="AE1516" i="8"/>
  <c r="AD1516" i="8"/>
  <c r="AC1516" i="8"/>
  <c r="AB1516" i="8"/>
  <c r="M1516" i="8"/>
  <c r="O1516" i="8" s="1"/>
  <c r="L1516" i="8"/>
  <c r="N1516" i="8" s="1"/>
  <c r="AF1515" i="8"/>
  <c r="AE1515" i="8"/>
  <c r="AD1515" i="8"/>
  <c r="AC1515" i="8"/>
  <c r="AB1515" i="8"/>
  <c r="M1515" i="8"/>
  <c r="O1515" i="8" s="1"/>
  <c r="L1515" i="8"/>
  <c r="N1515" i="8" s="1"/>
  <c r="AF1514" i="8"/>
  <c r="AE1514" i="8"/>
  <c r="AD1514" i="8"/>
  <c r="AC1514" i="8"/>
  <c r="AB1514" i="8"/>
  <c r="M1514" i="8"/>
  <c r="L1514" i="8"/>
  <c r="AF1513" i="8"/>
  <c r="AE1513" i="8"/>
  <c r="AD1513" i="8"/>
  <c r="AC1513" i="8"/>
  <c r="AB1513" i="8"/>
  <c r="M1513" i="8"/>
  <c r="L1513" i="8"/>
  <c r="AF1512" i="8"/>
  <c r="AE1512" i="8"/>
  <c r="AD1512" i="8"/>
  <c r="AC1512" i="8"/>
  <c r="AB1512" i="8"/>
  <c r="M1512" i="8"/>
  <c r="L1512" i="8"/>
  <c r="AF1511" i="8"/>
  <c r="AE1511" i="8"/>
  <c r="AD1511" i="8"/>
  <c r="AC1511" i="8"/>
  <c r="AB1511" i="8"/>
  <c r="M1511" i="8"/>
  <c r="O1511" i="8" s="1"/>
  <c r="L1511" i="8"/>
  <c r="N1511" i="8" s="1"/>
  <c r="AF1564" i="8" l="1"/>
  <c r="AE1564" i="8"/>
  <c r="AD1564" i="8"/>
  <c r="AC1564" i="8"/>
  <c r="AB1564" i="8"/>
  <c r="M1564" i="8"/>
  <c r="O1564" i="8" s="1"/>
  <c r="L1564" i="8"/>
  <c r="N1564" i="8" s="1"/>
  <c r="AF1563" i="8"/>
  <c r="AE1563" i="8"/>
  <c r="AD1563" i="8"/>
  <c r="AC1563" i="8"/>
  <c r="AB1563" i="8"/>
  <c r="M1563" i="8"/>
  <c r="O1563" i="8" s="1"/>
  <c r="L1563" i="8"/>
  <c r="N1563" i="8" s="1"/>
  <c r="AF1562" i="8"/>
  <c r="AE1562" i="8"/>
  <c r="AD1562" i="8"/>
  <c r="AC1562" i="8"/>
  <c r="AB1562" i="8"/>
  <c r="M1562" i="8"/>
  <c r="O1562" i="8" s="1"/>
  <c r="L1562" i="8"/>
  <c r="N1562" i="8" s="1"/>
  <c r="AF1561" i="8"/>
  <c r="AE1561" i="8"/>
  <c r="AD1561" i="8"/>
  <c r="AC1561" i="8"/>
  <c r="AB1561" i="8"/>
  <c r="M1561" i="8"/>
  <c r="O1561" i="8" s="1"/>
  <c r="L1561" i="8"/>
  <c r="N1561" i="8" s="1"/>
  <c r="AF1560" i="8"/>
  <c r="AE1560" i="8"/>
  <c r="AD1560" i="8"/>
  <c r="AC1560" i="8"/>
  <c r="AB1560" i="8"/>
  <c r="M1560" i="8"/>
  <c r="O1560" i="8" s="1"/>
  <c r="L1560" i="8"/>
  <c r="N1560" i="8" s="1"/>
  <c r="AF1559" i="8"/>
  <c r="AE1559" i="8"/>
  <c r="AD1559" i="8"/>
  <c r="AC1559" i="8"/>
  <c r="AB1559" i="8"/>
  <c r="M1559" i="8"/>
  <c r="O1559" i="8" s="1"/>
  <c r="L1559" i="8"/>
  <c r="N1559" i="8" s="1"/>
  <c r="AF1558" i="8"/>
  <c r="AE1558" i="8"/>
  <c r="AD1558" i="8"/>
  <c r="AC1558" i="8"/>
  <c r="AB1558" i="8"/>
  <c r="M1558" i="8"/>
  <c r="O1558" i="8" s="1"/>
  <c r="L1558" i="8"/>
  <c r="N1558" i="8" s="1"/>
  <c r="AF1557" i="8"/>
  <c r="AE1557" i="8"/>
  <c r="AD1557" i="8"/>
  <c r="AC1557" i="8"/>
  <c r="AB1557" i="8"/>
  <c r="M1557" i="8"/>
  <c r="O1557" i="8" s="1"/>
  <c r="L1557" i="8"/>
  <c r="N1557" i="8" s="1"/>
  <c r="AF1556" i="8"/>
  <c r="AE1556" i="8"/>
  <c r="AD1556" i="8"/>
  <c r="AC1556" i="8"/>
  <c r="AB1556" i="8"/>
  <c r="M1556" i="8"/>
  <c r="O1556" i="8" s="1"/>
  <c r="L1556" i="8"/>
  <c r="N1556" i="8" s="1"/>
  <c r="AF1555" i="8"/>
  <c r="AE1555" i="8"/>
  <c r="AD1555" i="8"/>
  <c r="AC1555" i="8"/>
  <c r="AB1555" i="8"/>
  <c r="M1555" i="8"/>
  <c r="O1555" i="8" s="1"/>
  <c r="L1555" i="8"/>
  <c r="N1555" i="8" s="1"/>
  <c r="AF1554" i="8"/>
  <c r="AE1554" i="8"/>
  <c r="AD1554" i="8"/>
  <c r="AC1554" i="8"/>
  <c r="AB1554" i="8"/>
  <c r="M1554" i="8"/>
  <c r="O1554" i="8" s="1"/>
  <c r="L1554" i="8"/>
  <c r="N1554" i="8" s="1"/>
  <c r="AF1553" i="8"/>
  <c r="AE1553" i="8"/>
  <c r="AD1553" i="8"/>
  <c r="AC1553" i="8"/>
  <c r="M1553" i="8"/>
  <c r="O1553" i="8" s="1"/>
  <c r="L1553" i="8"/>
  <c r="N1553" i="8" s="1"/>
  <c r="AF1552" i="8"/>
  <c r="AE1552" i="8"/>
  <c r="AD1552" i="8"/>
  <c r="AC1552" i="8"/>
  <c r="AB1552" i="8"/>
  <c r="M1552" i="8"/>
  <c r="O1552" i="8" s="1"/>
  <c r="L1552" i="8"/>
  <c r="N1552" i="8" s="1"/>
  <c r="AF1551" i="8"/>
  <c r="AE1551" i="8"/>
  <c r="AD1551" i="8"/>
  <c r="AC1551" i="8"/>
  <c r="AB1551" i="8"/>
  <c r="M1551" i="8"/>
  <c r="O1551" i="8" s="1"/>
  <c r="L1551" i="8"/>
  <c r="N1551" i="8" s="1"/>
  <c r="AF1550" i="8"/>
  <c r="AE1550" i="8"/>
  <c r="AD1550" i="8"/>
  <c r="AC1550" i="8"/>
  <c r="AB1550" i="8"/>
  <c r="M1550" i="8"/>
  <c r="O1550" i="8" s="1"/>
  <c r="L1550" i="8"/>
  <c r="N1550" i="8" s="1"/>
  <c r="AF1549" i="8"/>
  <c r="AE1549" i="8"/>
  <c r="AD1549" i="8"/>
  <c r="AC1549" i="8"/>
  <c r="AB1549" i="8"/>
  <c r="M1549" i="8"/>
  <c r="O1549" i="8" s="1"/>
  <c r="L1549" i="8"/>
  <c r="N1549" i="8" s="1"/>
  <c r="AF1548" i="8"/>
  <c r="AE1548" i="8"/>
  <c r="AD1548" i="8"/>
  <c r="AC1548" i="8"/>
  <c r="AB1548" i="8"/>
  <c r="M1548" i="8"/>
  <c r="L1548" i="8"/>
  <c r="AF1547" i="8"/>
  <c r="AE1547" i="8"/>
  <c r="AD1547" i="8"/>
  <c r="AC1547" i="8"/>
  <c r="AB1547" i="8"/>
  <c r="M1547" i="8"/>
  <c r="L1547" i="8"/>
  <c r="AF1546" i="8"/>
  <c r="AE1546" i="8"/>
  <c r="AD1546" i="8"/>
  <c r="AC1546" i="8"/>
  <c r="AB1546" i="8"/>
  <c r="M1546" i="8"/>
  <c r="O1546" i="8" s="1"/>
  <c r="L1546" i="8"/>
  <c r="N1546" i="8" s="1"/>
  <c r="AF1545" i="8"/>
  <c r="AE1545" i="8"/>
  <c r="AD1545" i="8"/>
  <c r="AC1545" i="8"/>
  <c r="AB1545" i="8"/>
  <c r="M1545" i="8"/>
  <c r="O1545" i="8" s="1"/>
  <c r="L1545" i="8"/>
  <c r="N1545" i="8" s="1"/>
  <c r="AF1542" i="8"/>
  <c r="AE1542" i="8"/>
  <c r="AD1542" i="8"/>
  <c r="AC1542" i="8"/>
  <c r="M1542" i="8"/>
  <c r="O1542" i="8" s="1"/>
  <c r="L1542" i="8"/>
  <c r="N1542" i="8" s="1"/>
  <c r="AF1541" i="8"/>
  <c r="AE1541" i="8"/>
  <c r="AD1541" i="8"/>
  <c r="AC1541" i="8"/>
  <c r="AB1541" i="8"/>
  <c r="M1541" i="8"/>
  <c r="O1541" i="8" s="1"/>
  <c r="L1541" i="8"/>
  <c r="N1541" i="8" s="1"/>
  <c r="AF1540" i="8"/>
  <c r="AE1540" i="8"/>
  <c r="AD1540" i="8"/>
  <c r="AC1540" i="8"/>
  <c r="AB1540" i="8"/>
  <c r="M1540" i="8"/>
  <c r="O1540" i="8" s="1"/>
  <c r="L1540" i="8"/>
  <c r="N1540" i="8" s="1"/>
  <c r="AF1539" i="8"/>
  <c r="AE1539" i="8"/>
  <c r="AD1539" i="8"/>
  <c r="AC1539" i="8"/>
  <c r="M1539" i="8"/>
  <c r="O1539" i="8" s="1"/>
  <c r="L1539" i="8"/>
  <c r="N1539" i="8" s="1"/>
  <c r="AF1538" i="8"/>
  <c r="AE1538" i="8"/>
  <c r="AD1538" i="8"/>
  <c r="AC1538" i="8"/>
  <c r="AB1538" i="8"/>
  <c r="M1538" i="8"/>
  <c r="O1538" i="8" s="1"/>
  <c r="L1538" i="8"/>
  <c r="N1538" i="8" s="1"/>
  <c r="AF1537" i="8"/>
  <c r="AE1537" i="8"/>
  <c r="AD1537" i="8"/>
  <c r="AC1537" i="8"/>
  <c r="AB1537" i="8"/>
  <c r="M1537" i="8"/>
  <c r="O1537" i="8" s="1"/>
  <c r="L1537" i="8"/>
  <c r="N1537" i="8" s="1"/>
  <c r="AF1536" i="8"/>
  <c r="AE1536" i="8"/>
  <c r="AD1536" i="8"/>
  <c r="AC1536" i="8"/>
  <c r="AB1536" i="8"/>
  <c r="M1536" i="8"/>
  <c r="O1536" i="8" s="1"/>
  <c r="L1536" i="8"/>
  <c r="N1536" i="8" s="1"/>
  <c r="AF1535" i="8"/>
  <c r="AE1535" i="8"/>
  <c r="AD1535" i="8"/>
  <c r="AC1535" i="8"/>
  <c r="AB1535" i="8"/>
  <c r="M1535" i="8"/>
  <c r="O1535" i="8" s="1"/>
  <c r="L1535" i="8"/>
  <c r="N1535" i="8" s="1"/>
  <c r="AF1534" i="8"/>
  <c r="AE1534" i="8"/>
  <c r="AD1534" i="8"/>
  <c r="AC1534" i="8"/>
  <c r="AB1534" i="8"/>
  <c r="M1534" i="8"/>
  <c r="O1534" i="8" s="1"/>
  <c r="L1534" i="8"/>
  <c r="N1534" i="8" s="1"/>
  <c r="AF1533" i="8"/>
  <c r="AE1533" i="8"/>
  <c r="AD1533" i="8"/>
  <c r="AC1533" i="8"/>
  <c r="AB1533" i="8"/>
  <c r="M1533" i="8"/>
  <c r="O1533" i="8" s="1"/>
  <c r="L1533" i="8"/>
  <c r="N1533" i="8" s="1"/>
  <c r="AF1532" i="8"/>
  <c r="AE1532" i="8"/>
  <c r="AD1532" i="8"/>
  <c r="AC1532" i="8"/>
  <c r="M1532" i="8"/>
  <c r="O1532" i="8" s="1"/>
  <c r="L1532" i="8"/>
  <c r="N1532" i="8" s="1"/>
  <c r="AF1510" i="8"/>
  <c r="AE1510" i="8"/>
  <c r="AD1510" i="8"/>
  <c r="AC1510" i="8"/>
  <c r="AB1510" i="8"/>
  <c r="M1510" i="8"/>
  <c r="O1510" i="8" s="1"/>
  <c r="L1510" i="8"/>
  <c r="N1510" i="8" s="1"/>
  <c r="AF1509" i="8"/>
  <c r="AE1509" i="8"/>
  <c r="AD1509" i="8"/>
  <c r="AC1509" i="8"/>
  <c r="AB1509" i="8"/>
  <c r="M1509" i="8"/>
  <c r="O1509" i="8" s="1"/>
  <c r="L1509" i="8"/>
  <c r="N1509" i="8" s="1"/>
  <c r="AF1508" i="8"/>
  <c r="AE1508" i="8"/>
  <c r="AD1508" i="8"/>
  <c r="AC1508" i="8"/>
  <c r="AB1508" i="8"/>
  <c r="M1508" i="8"/>
  <c r="O1508" i="8" s="1"/>
  <c r="L1508" i="8"/>
  <c r="N1508" i="8" s="1"/>
  <c r="AF1507" i="8"/>
  <c r="AE1507" i="8"/>
  <c r="AD1507" i="8"/>
  <c r="AC1507" i="8"/>
  <c r="AB1507" i="8"/>
  <c r="M1507" i="8"/>
  <c r="O1507" i="8" s="1"/>
  <c r="L1507" i="8"/>
  <c r="N1507" i="8" s="1"/>
  <c r="AF1506" i="8"/>
  <c r="AE1506" i="8"/>
  <c r="AD1506" i="8"/>
  <c r="AC1506" i="8"/>
  <c r="AB1506" i="8"/>
  <c r="M1506" i="8"/>
  <c r="O1506" i="8" s="1"/>
  <c r="L1506" i="8"/>
  <c r="N1506" i="8" s="1"/>
  <c r="AF1505" i="8"/>
  <c r="AE1505" i="8"/>
  <c r="AD1505" i="8"/>
  <c r="AC1505" i="8"/>
  <c r="AB1505" i="8"/>
  <c r="M1505" i="8"/>
  <c r="O1505" i="8" s="1"/>
  <c r="L1505" i="8"/>
  <c r="N1505" i="8" s="1"/>
  <c r="AF1503" i="8"/>
  <c r="AE1503" i="8"/>
  <c r="AD1503" i="8"/>
  <c r="AC1503" i="8"/>
  <c r="AB1503" i="8"/>
  <c r="M1503" i="8"/>
  <c r="O1503" i="8" s="1"/>
  <c r="L1503" i="8"/>
  <c r="N1503" i="8" s="1"/>
  <c r="AF1502" i="8"/>
  <c r="AE1502" i="8"/>
  <c r="AD1502" i="8"/>
  <c r="AC1502" i="8"/>
  <c r="AB1502" i="8"/>
  <c r="M1502" i="8"/>
  <c r="O1502" i="8" s="1"/>
  <c r="L1502" i="8"/>
  <c r="N1502" i="8" s="1"/>
  <c r="AF1501" i="8"/>
  <c r="AE1501" i="8"/>
  <c r="AD1501" i="8"/>
  <c r="AC1501" i="8"/>
  <c r="AB1501" i="8"/>
  <c r="M1501" i="8"/>
  <c r="O1501" i="8" s="1"/>
  <c r="L1501" i="8"/>
  <c r="N1501" i="8" s="1"/>
  <c r="AF1500" i="8"/>
  <c r="AE1500" i="8"/>
  <c r="AD1500" i="8"/>
  <c r="AC1500" i="8"/>
  <c r="AB1500" i="8"/>
  <c r="M1500" i="8"/>
  <c r="O1500" i="8" s="1"/>
  <c r="L1500" i="8"/>
  <c r="N1500" i="8" s="1"/>
  <c r="AF1499" i="8"/>
  <c r="AE1499" i="8"/>
  <c r="AD1499" i="8"/>
  <c r="AC1499" i="8"/>
  <c r="AB1499" i="8"/>
  <c r="M1499" i="8"/>
  <c r="O1499" i="8" s="1"/>
  <c r="L1499" i="8"/>
  <c r="N1499" i="8" s="1"/>
  <c r="AF1498" i="8"/>
  <c r="AE1498" i="8"/>
  <c r="AD1498" i="8"/>
  <c r="AC1498" i="8"/>
  <c r="AB1498" i="8"/>
  <c r="M1498" i="8"/>
  <c r="O1498" i="8" s="1"/>
  <c r="L1498" i="8"/>
  <c r="N1498" i="8" s="1"/>
  <c r="AF1497" i="8"/>
  <c r="AE1497" i="8"/>
  <c r="AD1497" i="8"/>
  <c r="AC1497" i="8"/>
  <c r="AB1497" i="8"/>
  <c r="M1497" i="8"/>
  <c r="O1497" i="8" s="1"/>
  <c r="L1497" i="8"/>
  <c r="N1497" i="8" s="1"/>
  <c r="AF1496" i="8"/>
  <c r="AE1496" i="8"/>
  <c r="AD1496" i="8"/>
  <c r="AC1496" i="8"/>
  <c r="AB1496" i="8"/>
  <c r="M1496" i="8"/>
  <c r="O1496" i="8" s="1"/>
  <c r="L1496" i="8"/>
  <c r="N1496" i="8" s="1"/>
  <c r="AF1495" i="8"/>
  <c r="AE1495" i="8"/>
  <c r="AD1495" i="8"/>
  <c r="AC1495" i="8"/>
  <c r="AB1495" i="8"/>
  <c r="M1495" i="8"/>
  <c r="O1495" i="8" s="1"/>
  <c r="L1495" i="8"/>
  <c r="N1495" i="8" s="1"/>
  <c r="AF1494" i="8"/>
  <c r="AE1494" i="8"/>
  <c r="AD1494" i="8"/>
  <c r="AC1494" i="8"/>
  <c r="AB1494" i="8"/>
  <c r="M1494" i="8"/>
  <c r="O1494" i="8" s="1"/>
  <c r="L1494" i="8"/>
  <c r="N1494" i="8" s="1"/>
  <c r="AF1493" i="8"/>
  <c r="AE1493" i="8"/>
  <c r="AD1493" i="8"/>
  <c r="AC1493" i="8"/>
  <c r="AB1493" i="8"/>
  <c r="M1493" i="8"/>
  <c r="O1493" i="8" s="1"/>
  <c r="L1493" i="8"/>
  <c r="N1493" i="8" s="1"/>
  <c r="AF1492" i="8"/>
  <c r="AE1492" i="8"/>
  <c r="AD1492" i="8"/>
  <c r="AC1492" i="8"/>
  <c r="AB1492" i="8"/>
  <c r="M1492" i="8"/>
  <c r="O1492" i="8" s="1"/>
  <c r="L1492" i="8"/>
  <c r="N1492" i="8" s="1"/>
  <c r="AF1491" i="8"/>
  <c r="AE1491" i="8"/>
  <c r="AD1491" i="8"/>
  <c r="AC1491" i="8"/>
  <c r="AB1491" i="8"/>
  <c r="M1491" i="8"/>
  <c r="O1491" i="8" s="1"/>
  <c r="L1491" i="8"/>
  <c r="N1491" i="8" s="1"/>
  <c r="AF1490" i="8"/>
  <c r="AE1490" i="8"/>
  <c r="AD1490" i="8"/>
  <c r="AC1490" i="8"/>
  <c r="AB1490" i="8"/>
  <c r="M1490" i="8"/>
  <c r="O1490" i="8" s="1"/>
  <c r="L1490" i="8"/>
  <c r="N1490" i="8" s="1"/>
  <c r="AF1489" i="8"/>
  <c r="AE1489" i="8"/>
  <c r="AD1489" i="8"/>
  <c r="AC1489" i="8"/>
  <c r="AB1489" i="8"/>
  <c r="M1489" i="8"/>
  <c r="O1489" i="8" s="1"/>
  <c r="L1489" i="8"/>
  <c r="N1489" i="8" s="1"/>
  <c r="AF1488" i="8"/>
  <c r="AE1488" i="8"/>
  <c r="AD1488" i="8"/>
  <c r="AC1488" i="8"/>
  <c r="AB1488" i="8"/>
  <c r="M1488" i="8"/>
  <c r="O1488" i="8" s="1"/>
  <c r="L1488" i="8"/>
  <c r="N1488" i="8" s="1"/>
  <c r="AF1486" i="8"/>
  <c r="AE1486" i="8"/>
  <c r="AD1486" i="8"/>
  <c r="AC1486" i="8"/>
  <c r="AB1486" i="8"/>
  <c r="M1486" i="8"/>
  <c r="O1486" i="8" s="1"/>
  <c r="L1486" i="8"/>
  <c r="N1486" i="8" s="1"/>
  <c r="AF1483" i="8"/>
  <c r="AE1483" i="8"/>
  <c r="AD1483" i="8"/>
  <c r="AC1483" i="8"/>
  <c r="M1483" i="8"/>
  <c r="O1483" i="8" s="1"/>
  <c r="L1483" i="8"/>
  <c r="N1483" i="8" s="1"/>
  <c r="AF1482" i="8"/>
  <c r="AE1482" i="8"/>
  <c r="AD1482" i="8"/>
  <c r="AC1482" i="8"/>
  <c r="AB1482" i="8"/>
  <c r="M1482" i="8"/>
  <c r="O1482" i="8" s="1"/>
  <c r="L1482" i="8"/>
  <c r="N1482" i="8" s="1"/>
  <c r="L1415" i="8" l="1"/>
  <c r="AB1389" i="8" l="1"/>
  <c r="AB1388" i="8"/>
  <c r="AB1387" i="8"/>
  <c r="AB1386" i="8"/>
  <c r="AB1384" i="8"/>
  <c r="AB1383" i="8"/>
  <c r="AB1382" i="8"/>
  <c r="AB1381" i="8"/>
  <c r="AB1380" i="8"/>
  <c r="AB1379" i="8"/>
  <c r="AB1378" i="8"/>
  <c r="M1389" i="8"/>
  <c r="O1389" i="8" s="1"/>
  <c r="L1389" i="8"/>
  <c r="N1389" i="8" s="1"/>
  <c r="M1388" i="8"/>
  <c r="O1388" i="8" s="1"/>
  <c r="L1388" i="8"/>
  <c r="N1388" i="8" s="1"/>
  <c r="M1387" i="8"/>
  <c r="O1387" i="8" s="1"/>
  <c r="L1387" i="8"/>
  <c r="N1387" i="8" s="1"/>
  <c r="M1386" i="8"/>
  <c r="O1386" i="8" s="1"/>
  <c r="L1386" i="8"/>
  <c r="N1386" i="8" s="1"/>
  <c r="M1384" i="8"/>
  <c r="O1384" i="8" s="1"/>
  <c r="L1384" i="8"/>
  <c r="N1384" i="8" s="1"/>
  <c r="M1383" i="8"/>
  <c r="O1383" i="8" s="1"/>
  <c r="L1383" i="8"/>
  <c r="N1383" i="8" s="1"/>
  <c r="M1382" i="8"/>
  <c r="O1382" i="8" s="1"/>
  <c r="L1382" i="8"/>
  <c r="N1382" i="8" s="1"/>
  <c r="M1381" i="8"/>
  <c r="O1381" i="8" s="1"/>
  <c r="L1381" i="8"/>
  <c r="N1381" i="8" s="1"/>
  <c r="M1380" i="8"/>
  <c r="O1380" i="8" s="1"/>
  <c r="L1380" i="8"/>
  <c r="N1380" i="8" s="1"/>
  <c r="M1393" i="8"/>
  <c r="O1393" i="8" s="1"/>
  <c r="L1393" i="8"/>
  <c r="N1393" i="8" s="1"/>
  <c r="M1392" i="8"/>
  <c r="O1392" i="8" s="1"/>
  <c r="L1392" i="8"/>
  <c r="N1392" i="8" s="1"/>
  <c r="M1391" i="8"/>
  <c r="O1391" i="8" s="1"/>
  <c r="L1391" i="8"/>
  <c r="N1391" i="8" s="1"/>
  <c r="M1390" i="8"/>
  <c r="O1390" i="8" s="1"/>
  <c r="L1390" i="8"/>
  <c r="N1390" i="8" s="1"/>
  <c r="L1395" i="8"/>
  <c r="M1395" i="8"/>
  <c r="O1395" i="8" s="1"/>
  <c r="N1395" i="8"/>
  <c r="L1396" i="8"/>
  <c r="N1396" i="8" s="1"/>
  <c r="M1396" i="8"/>
  <c r="O1396" i="8" s="1"/>
  <c r="L1397" i="8"/>
  <c r="N1397" i="8" s="1"/>
  <c r="M1397" i="8"/>
  <c r="O1397" i="8" s="1"/>
  <c r="M1379" i="8"/>
  <c r="O1379" i="8" s="1"/>
  <c r="AF1379" i="8"/>
  <c r="AE1379" i="8"/>
  <c r="L1379" i="8"/>
  <c r="N1379" i="8" s="1"/>
  <c r="AD1379" i="8"/>
  <c r="AC1379" i="8"/>
  <c r="M1378" i="8"/>
  <c r="O1378" i="8" s="1"/>
  <c r="AF1378" i="8"/>
  <c r="AE1378" i="8"/>
  <c r="L1378" i="8"/>
  <c r="N1378" i="8" s="1"/>
  <c r="AD1378" i="8"/>
  <c r="AC1378" i="8"/>
  <c r="AF1383" i="8"/>
  <c r="AE1383" i="8"/>
  <c r="AD1383" i="8"/>
  <c r="AC1383" i="8"/>
  <c r="AB1315" i="8" l="1"/>
  <c r="M1315" i="8"/>
  <c r="O1315" i="8" s="1"/>
  <c r="AF1315" i="8"/>
  <c r="AE1315" i="8"/>
  <c r="L1315" i="8"/>
  <c r="N1315" i="8" s="1"/>
  <c r="AD1315" i="8"/>
  <c r="AC1315" i="8"/>
  <c r="AF357" i="8" l="1"/>
  <c r="AE357" i="8"/>
  <c r="AD357" i="8"/>
  <c r="AC357" i="8"/>
  <c r="AB357" i="8"/>
  <c r="M357" i="8"/>
  <c r="O357" i="8" s="1"/>
  <c r="L357" i="8"/>
  <c r="N357" i="8" s="1"/>
  <c r="AF740" i="8" l="1"/>
  <c r="AE740" i="8"/>
  <c r="AD740" i="8"/>
  <c r="AC740" i="8"/>
  <c r="AB740" i="8"/>
  <c r="M740" i="8"/>
  <c r="O740" i="8" s="1"/>
  <c r="L740" i="8"/>
  <c r="N740" i="8" s="1"/>
  <c r="AF739" i="8"/>
  <c r="AE739" i="8"/>
  <c r="AD739" i="8"/>
  <c r="AC739" i="8"/>
  <c r="AB739" i="8"/>
  <c r="M739" i="8"/>
  <c r="O739" i="8" s="1"/>
  <c r="L739" i="8"/>
  <c r="N739" i="8" s="1"/>
  <c r="AF738" i="8"/>
  <c r="AE738" i="8"/>
  <c r="AD738" i="8"/>
  <c r="AC738" i="8"/>
  <c r="AB738" i="8"/>
  <c r="M738" i="8"/>
  <c r="O738" i="8" s="1"/>
  <c r="L738" i="8"/>
  <c r="N738" i="8" s="1"/>
  <c r="AF737" i="8"/>
  <c r="AE737" i="8"/>
  <c r="AD737" i="8"/>
  <c r="AC737" i="8"/>
  <c r="M737" i="8"/>
  <c r="O737" i="8" s="1"/>
  <c r="L737" i="8"/>
  <c r="N737" i="8" s="1"/>
  <c r="AF736" i="8"/>
  <c r="AE736" i="8"/>
  <c r="AD736" i="8"/>
  <c r="AC736" i="8"/>
  <c r="AB736" i="8"/>
  <c r="M736" i="8"/>
  <c r="O736" i="8" s="1"/>
  <c r="L736" i="8"/>
  <c r="N736" i="8" s="1"/>
  <c r="AF735" i="8"/>
  <c r="AE735" i="8"/>
  <c r="AD735" i="8"/>
  <c r="AC735" i="8"/>
  <c r="AB735" i="8"/>
  <c r="M735" i="8"/>
  <c r="O735" i="8" s="1"/>
  <c r="L735" i="8"/>
  <c r="N735" i="8" s="1"/>
  <c r="AF734" i="8"/>
  <c r="AE734" i="8"/>
  <c r="AD734" i="8"/>
  <c r="AC734" i="8"/>
  <c r="AB734" i="8"/>
  <c r="M734" i="8"/>
  <c r="O734" i="8" s="1"/>
  <c r="L734" i="8"/>
  <c r="N734" i="8" s="1"/>
  <c r="AF733" i="8"/>
  <c r="AE733" i="8"/>
  <c r="AD733" i="8"/>
  <c r="AC733" i="8"/>
  <c r="AB733" i="8"/>
  <c r="M733" i="8"/>
  <c r="O733" i="8" s="1"/>
  <c r="L733" i="8"/>
  <c r="N733" i="8" s="1"/>
  <c r="AF732" i="8"/>
  <c r="AE732" i="8"/>
  <c r="AD732" i="8"/>
  <c r="AC732" i="8"/>
  <c r="M732" i="8"/>
  <c r="O732" i="8" s="1"/>
  <c r="L732" i="8"/>
  <c r="N732" i="8" s="1"/>
  <c r="AF731" i="8"/>
  <c r="AE731" i="8"/>
  <c r="AD731" i="8"/>
  <c r="AC731" i="8"/>
  <c r="AB731" i="8"/>
  <c r="M731" i="8"/>
  <c r="O731" i="8" s="1"/>
  <c r="L731" i="8"/>
  <c r="N731" i="8" s="1"/>
  <c r="AF730" i="8"/>
  <c r="AE730" i="8"/>
  <c r="AD730" i="8"/>
  <c r="AC730" i="8"/>
  <c r="AB730" i="8"/>
  <c r="M730" i="8"/>
  <c r="O730" i="8" s="1"/>
  <c r="L730" i="8"/>
  <c r="N730" i="8" s="1"/>
  <c r="AF729" i="8"/>
  <c r="AE729" i="8"/>
  <c r="AD729" i="8"/>
  <c r="AC729" i="8"/>
  <c r="AB729" i="8"/>
  <c r="M729" i="8"/>
  <c r="O729" i="8" s="1"/>
  <c r="L729" i="8"/>
  <c r="N729" i="8" s="1"/>
  <c r="AF728" i="8"/>
  <c r="AE728" i="8"/>
  <c r="AD728" i="8"/>
  <c r="AC728" i="8"/>
  <c r="AB728" i="8"/>
  <c r="M728" i="8"/>
  <c r="O728" i="8" s="1"/>
  <c r="L728" i="8"/>
  <c r="N728" i="8" s="1"/>
  <c r="AF727" i="8"/>
  <c r="AE727" i="8"/>
  <c r="AD727" i="8"/>
  <c r="AC727" i="8"/>
  <c r="AB727" i="8"/>
  <c r="M727" i="8"/>
  <c r="O727" i="8" s="1"/>
  <c r="L727" i="8"/>
  <c r="N727" i="8" s="1"/>
  <c r="AF717" i="8"/>
  <c r="AE717" i="8"/>
  <c r="AD717" i="8"/>
  <c r="AC717" i="8"/>
  <c r="M717" i="8"/>
  <c r="O717" i="8" s="1"/>
  <c r="L717" i="8"/>
  <c r="N717" i="8" s="1"/>
  <c r="AF148" i="8" l="1"/>
  <c r="AE148" i="8"/>
  <c r="AD148" i="8"/>
  <c r="AC148" i="8"/>
  <c r="AB148" i="8"/>
  <c r="M148" i="8"/>
  <c r="O148" i="8" s="1"/>
  <c r="L148" i="8"/>
  <c r="N148" i="8" s="1"/>
  <c r="AF150" i="8" l="1"/>
  <c r="AE150" i="8"/>
  <c r="AD150" i="8"/>
  <c r="AC150" i="8"/>
  <c r="AB150" i="8"/>
  <c r="M150" i="8"/>
  <c r="O150" i="8" s="1"/>
  <c r="L150" i="8"/>
  <c r="N150" i="8" s="1"/>
  <c r="AF149" i="8"/>
  <c r="AE149" i="8"/>
  <c r="AD149" i="8"/>
  <c r="AC149" i="8"/>
  <c r="AB149" i="8"/>
  <c r="M149" i="8"/>
  <c r="O149" i="8" s="1"/>
  <c r="L149" i="8"/>
  <c r="N149" i="8" s="1"/>
  <c r="AF147" i="8"/>
  <c r="AE147" i="8"/>
  <c r="AD147" i="8"/>
  <c r="AC147" i="8"/>
  <c r="M147" i="8"/>
  <c r="O147" i="8" s="1"/>
  <c r="L147" i="8"/>
  <c r="N147" i="8" s="1"/>
  <c r="AF145" i="8"/>
  <c r="AE145" i="8"/>
  <c r="AD145" i="8"/>
  <c r="AC145" i="8"/>
  <c r="AB145" i="8"/>
  <c r="M145" i="8"/>
  <c r="O145" i="8" s="1"/>
  <c r="L145" i="8"/>
  <c r="N145" i="8" s="1"/>
  <c r="AF142" i="8"/>
  <c r="AE142" i="8"/>
  <c r="AD142" i="8"/>
  <c r="AC142" i="8"/>
  <c r="AB142" i="8"/>
  <c r="M142" i="8"/>
  <c r="O142" i="8" s="1"/>
  <c r="L142" i="8"/>
  <c r="N142" i="8" s="1"/>
  <c r="AF141" i="8"/>
  <c r="AE141" i="8"/>
  <c r="AD141" i="8"/>
  <c r="AC141" i="8"/>
  <c r="AB141" i="8"/>
  <c r="M141" i="8"/>
  <c r="O141" i="8" s="1"/>
  <c r="L141" i="8"/>
  <c r="N141" i="8" s="1"/>
  <c r="AF140" i="8"/>
  <c r="AE140" i="8"/>
  <c r="AD140" i="8"/>
  <c r="AC140" i="8"/>
  <c r="AB140" i="8"/>
  <c r="M140" i="8"/>
  <c r="O140" i="8" s="1"/>
  <c r="L140" i="8"/>
  <c r="N140" i="8" s="1"/>
  <c r="AF139" i="8"/>
  <c r="AE139" i="8"/>
  <c r="AD139" i="8"/>
  <c r="AC139" i="8"/>
  <c r="AB139" i="8"/>
  <c r="M139" i="8"/>
  <c r="L139" i="8"/>
  <c r="AF138" i="8"/>
  <c r="AE138" i="8"/>
  <c r="AD138" i="8"/>
  <c r="AC138" i="8"/>
  <c r="AB138" i="8"/>
  <c r="M138" i="8"/>
  <c r="O138" i="8" s="1"/>
  <c r="L138" i="8"/>
  <c r="N138" i="8" s="1"/>
  <c r="AF137" i="8"/>
  <c r="AE137" i="8"/>
  <c r="AD137" i="8"/>
  <c r="AC137" i="8"/>
  <c r="AB137" i="8"/>
  <c r="M137" i="8"/>
  <c r="O137" i="8" s="1"/>
  <c r="L137" i="8"/>
  <c r="N137" i="8" s="1"/>
  <c r="AF135" i="8"/>
  <c r="AE135" i="8"/>
  <c r="AD135" i="8"/>
  <c r="AC135" i="8"/>
  <c r="AB135" i="8"/>
  <c r="AF134" i="8"/>
  <c r="AE134" i="8"/>
  <c r="AD134" i="8"/>
  <c r="AC134" i="8"/>
  <c r="AB134" i="8"/>
  <c r="M134" i="8"/>
  <c r="O134" i="8" s="1"/>
  <c r="L134" i="8"/>
  <c r="N134" i="8" s="1"/>
  <c r="AF133" i="8"/>
  <c r="AE133" i="8"/>
  <c r="AD133" i="8"/>
  <c r="AC133" i="8"/>
  <c r="AB133" i="8"/>
  <c r="M133" i="8"/>
  <c r="O133" i="8" s="1"/>
  <c r="L133" i="8"/>
  <c r="N133" i="8" s="1"/>
  <c r="AF132" i="8"/>
  <c r="AE132" i="8"/>
  <c r="AD132" i="8"/>
  <c r="AC132" i="8"/>
  <c r="AB132" i="8"/>
  <c r="M132" i="8"/>
  <c r="O132" i="8" s="1"/>
  <c r="L132" i="8"/>
  <c r="N132" i="8" s="1"/>
  <c r="AF129" i="8"/>
  <c r="AE129" i="8"/>
  <c r="AD129" i="8"/>
  <c r="AC129" i="8"/>
  <c r="AB129" i="8"/>
  <c r="M129" i="8"/>
  <c r="O129" i="8" s="1"/>
  <c r="L129" i="8"/>
  <c r="N129" i="8" s="1"/>
  <c r="AF126" i="8"/>
  <c r="AE126" i="8"/>
  <c r="AD126" i="8"/>
  <c r="AC126" i="8"/>
  <c r="AB126" i="8"/>
  <c r="M126" i="8"/>
  <c r="O126" i="8" s="1"/>
  <c r="L126" i="8"/>
  <c r="N126" i="8" s="1"/>
  <c r="AF125" i="8"/>
  <c r="AE125" i="8"/>
  <c r="AD125" i="8"/>
  <c r="AC125" i="8"/>
  <c r="AB125" i="8"/>
  <c r="M125" i="8"/>
  <c r="O125" i="8" s="1"/>
  <c r="L125" i="8"/>
  <c r="N125" i="8" s="1"/>
  <c r="AF1664" i="8" l="1"/>
  <c r="AE1664" i="8"/>
  <c r="AD1664" i="8"/>
  <c r="AC1664" i="8"/>
  <c r="AF1663" i="8"/>
  <c r="AE1663" i="8"/>
  <c r="AD1663" i="8"/>
  <c r="AC1663" i="8"/>
  <c r="AF1662" i="8"/>
  <c r="AE1662" i="8"/>
  <c r="AD1662" i="8"/>
  <c r="AC1662" i="8"/>
  <c r="AF1661" i="8"/>
  <c r="AE1661" i="8"/>
  <c r="AD1661" i="8"/>
  <c r="AC1661" i="8"/>
  <c r="AF1660" i="8"/>
  <c r="AE1660" i="8"/>
  <c r="AD1660" i="8"/>
  <c r="AC1660" i="8"/>
  <c r="AF1659" i="8"/>
  <c r="AE1659" i="8"/>
  <c r="AD1659" i="8"/>
  <c r="AC1659" i="8"/>
  <c r="AF1658" i="8"/>
  <c r="AE1658" i="8"/>
  <c r="AD1658" i="8"/>
  <c r="AC1658" i="8"/>
  <c r="AF1657" i="8"/>
  <c r="AE1657" i="8"/>
  <c r="AD1657" i="8"/>
  <c r="AC1657" i="8"/>
  <c r="AF1656" i="8"/>
  <c r="AE1656" i="8"/>
  <c r="AD1656" i="8"/>
  <c r="AC1656" i="8"/>
  <c r="AF1655" i="8"/>
  <c r="AE1655" i="8"/>
  <c r="AD1655" i="8"/>
  <c r="AC1655" i="8"/>
  <c r="AF1654" i="8"/>
  <c r="AE1654" i="8"/>
  <c r="AD1654" i="8"/>
  <c r="AC1654" i="8"/>
  <c r="AF1653" i="8"/>
  <c r="AE1653" i="8"/>
  <c r="AD1653" i="8"/>
  <c r="AC1653" i="8"/>
  <c r="AF1652" i="8"/>
  <c r="AE1652" i="8"/>
  <c r="AD1652" i="8"/>
  <c r="AC1652" i="8"/>
  <c r="AF1651" i="8"/>
  <c r="AE1651" i="8"/>
  <c r="AD1651" i="8"/>
  <c r="AC1651" i="8"/>
  <c r="AF1650" i="8"/>
  <c r="AE1650" i="8"/>
  <c r="AD1650" i="8"/>
  <c r="AC1650" i="8"/>
  <c r="AF1649" i="8"/>
  <c r="AE1649" i="8"/>
  <c r="AD1649" i="8"/>
  <c r="AC1649" i="8"/>
  <c r="AF1648" i="8"/>
  <c r="AE1648" i="8"/>
  <c r="AD1648" i="8"/>
  <c r="AC1648" i="8"/>
  <c r="AF1647" i="8"/>
  <c r="AE1647" i="8"/>
  <c r="AD1647" i="8"/>
  <c r="AC1647" i="8"/>
  <c r="AF1646" i="8"/>
  <c r="AE1646" i="8"/>
  <c r="AD1646" i="8"/>
  <c r="AC1646" i="8"/>
  <c r="AF1645" i="8"/>
  <c r="AE1645" i="8"/>
  <c r="AD1645" i="8"/>
  <c r="AC1645" i="8"/>
  <c r="AF1644" i="8"/>
  <c r="AE1644" i="8"/>
  <c r="AD1644" i="8"/>
  <c r="AC1644" i="8"/>
  <c r="AF1643" i="8"/>
  <c r="AE1643" i="8"/>
  <c r="AD1643" i="8"/>
  <c r="AC1643" i="8"/>
  <c r="AF1642" i="8"/>
  <c r="AE1642" i="8"/>
  <c r="AD1642" i="8"/>
  <c r="AC1642" i="8"/>
  <c r="AF1641" i="8"/>
  <c r="AE1641" i="8"/>
  <c r="AD1641" i="8"/>
  <c r="AC1641" i="8"/>
  <c r="AF1640" i="8"/>
  <c r="AE1640" i="8"/>
  <c r="AD1640" i="8"/>
  <c r="AC1640" i="8"/>
  <c r="AF1639" i="8"/>
  <c r="AE1639" i="8"/>
  <c r="AD1639" i="8"/>
  <c r="AC1639" i="8"/>
  <c r="AF1638" i="8"/>
  <c r="AE1638" i="8"/>
  <c r="AD1638" i="8"/>
  <c r="AC1638" i="8"/>
  <c r="AF1637" i="8"/>
  <c r="AE1637" i="8"/>
  <c r="AD1637" i="8"/>
  <c r="AC1637" i="8"/>
  <c r="AF1636" i="8"/>
  <c r="AE1636" i="8"/>
  <c r="AD1636" i="8"/>
  <c r="AC1636" i="8"/>
  <c r="AF1635" i="8"/>
  <c r="AE1635" i="8"/>
  <c r="AD1635" i="8"/>
  <c r="AC1635" i="8"/>
  <c r="AF1634" i="8"/>
  <c r="AE1634" i="8"/>
  <c r="AD1634" i="8"/>
  <c r="AC1634" i="8"/>
  <c r="AF1633" i="8"/>
  <c r="AE1633" i="8"/>
  <c r="AD1633" i="8"/>
  <c r="AC1633" i="8"/>
  <c r="AF1632" i="8"/>
  <c r="AE1632" i="8"/>
  <c r="AD1632" i="8"/>
  <c r="AC1632" i="8"/>
  <c r="AF1631" i="8"/>
  <c r="AE1631" i="8"/>
  <c r="AD1631" i="8"/>
  <c r="AC1631" i="8"/>
  <c r="AF1630" i="8"/>
  <c r="AE1630" i="8"/>
  <c r="AD1630" i="8"/>
  <c r="AC1630" i="8"/>
  <c r="AF1629" i="8"/>
  <c r="AE1629" i="8"/>
  <c r="AD1629" i="8"/>
  <c r="AC1629" i="8"/>
  <c r="AF1628" i="8"/>
  <c r="AE1628" i="8"/>
  <c r="AD1628" i="8"/>
  <c r="AC1628" i="8"/>
  <c r="AF1627" i="8"/>
  <c r="AE1627" i="8"/>
  <c r="AD1627" i="8"/>
  <c r="AC1627" i="8"/>
  <c r="AF1625" i="8"/>
  <c r="AE1625" i="8"/>
  <c r="AD1625" i="8"/>
  <c r="AC1625" i="8"/>
  <c r="AF1624" i="8"/>
  <c r="AE1624" i="8"/>
  <c r="AD1624" i="8"/>
  <c r="AC1624" i="8"/>
  <c r="AF1623" i="8"/>
  <c r="AE1623" i="8"/>
  <c r="AD1623" i="8"/>
  <c r="AC1623" i="8"/>
  <c r="AF1622" i="8"/>
  <c r="AE1622" i="8"/>
  <c r="AD1622" i="8"/>
  <c r="AC1622" i="8"/>
  <c r="AF1620" i="8"/>
  <c r="AE1620" i="8"/>
  <c r="AD1620" i="8"/>
  <c r="AC1620" i="8"/>
  <c r="AF1619" i="8"/>
  <c r="AE1619" i="8"/>
  <c r="AD1619" i="8"/>
  <c r="AC1619" i="8"/>
  <c r="AF1618" i="8"/>
  <c r="AE1618" i="8"/>
  <c r="AD1618" i="8"/>
  <c r="AC1618" i="8"/>
  <c r="AF1607" i="8"/>
  <c r="AE1607" i="8"/>
  <c r="AD1607" i="8"/>
  <c r="AC1607" i="8"/>
  <c r="AF1605" i="8"/>
  <c r="AE1605" i="8"/>
  <c r="AD1605" i="8"/>
  <c r="AC1605" i="8"/>
  <c r="AF1604" i="8"/>
  <c r="AE1604" i="8"/>
  <c r="AD1604" i="8"/>
  <c r="AC1604" i="8"/>
  <c r="AF1601" i="8"/>
  <c r="AE1601" i="8"/>
  <c r="AD1601" i="8"/>
  <c r="AC1601" i="8"/>
  <c r="AF1600" i="8"/>
  <c r="AE1600" i="8"/>
  <c r="AD1600" i="8"/>
  <c r="AC1600" i="8"/>
  <c r="AF1599" i="8"/>
  <c r="AE1599" i="8"/>
  <c r="AD1599" i="8"/>
  <c r="AC1599" i="8"/>
  <c r="AF1598" i="8"/>
  <c r="AE1598" i="8"/>
  <c r="AD1598" i="8"/>
  <c r="AC1598" i="8"/>
  <c r="AF1596" i="8"/>
  <c r="AE1596" i="8"/>
  <c r="AD1596" i="8"/>
  <c r="AC1596" i="8"/>
  <c r="AF1594" i="8"/>
  <c r="AE1594" i="8"/>
  <c r="AD1594" i="8"/>
  <c r="AC1594" i="8"/>
  <c r="AF1593" i="8"/>
  <c r="AE1593" i="8"/>
  <c r="AD1593" i="8"/>
  <c r="AC1593" i="8"/>
  <c r="AF1592" i="8"/>
  <c r="AE1592" i="8"/>
  <c r="AD1592" i="8"/>
  <c r="AC1592" i="8"/>
  <c r="AF1591" i="8"/>
  <c r="AE1591" i="8"/>
  <c r="AD1591" i="8"/>
  <c r="AC1591" i="8"/>
  <c r="AF1590" i="8"/>
  <c r="AE1590" i="8"/>
  <c r="AD1590" i="8"/>
  <c r="AC1590" i="8"/>
  <c r="AF1589" i="8"/>
  <c r="AE1589" i="8"/>
  <c r="AD1589" i="8"/>
  <c r="AC1589" i="8"/>
  <c r="AF1588" i="8"/>
  <c r="AE1588" i="8"/>
  <c r="AD1588" i="8"/>
  <c r="AC1588" i="8"/>
  <c r="AF1587" i="8"/>
  <c r="AE1587" i="8"/>
  <c r="AD1587" i="8"/>
  <c r="AC1587" i="8"/>
  <c r="AF1586" i="8"/>
  <c r="AE1586" i="8"/>
  <c r="AD1586" i="8"/>
  <c r="AC1586" i="8"/>
  <c r="AF1585" i="8"/>
  <c r="AE1585" i="8"/>
  <c r="AD1585" i="8"/>
  <c r="AC1585" i="8"/>
  <c r="AF1584" i="8"/>
  <c r="AE1584" i="8"/>
  <c r="AD1584" i="8"/>
  <c r="AC1584" i="8"/>
  <c r="AF1583" i="8"/>
  <c r="AE1583" i="8"/>
  <c r="AD1583" i="8"/>
  <c r="AC1583" i="8"/>
  <c r="AF1580" i="8"/>
  <c r="AE1580" i="8"/>
  <c r="AD1580" i="8"/>
  <c r="AC1580" i="8"/>
  <c r="AF1579" i="8"/>
  <c r="AE1579" i="8"/>
  <c r="AD1579" i="8"/>
  <c r="AC1579" i="8"/>
  <c r="AF1578" i="8"/>
  <c r="AE1578" i="8"/>
  <c r="AD1578" i="8"/>
  <c r="AC1578" i="8"/>
  <c r="AF1577" i="8"/>
  <c r="AE1577" i="8"/>
  <c r="AD1577" i="8"/>
  <c r="AC1577" i="8"/>
  <c r="AF1576" i="8"/>
  <c r="AE1576" i="8"/>
  <c r="AD1576" i="8"/>
  <c r="AC1576" i="8"/>
  <c r="AF1575" i="8"/>
  <c r="AE1575" i="8"/>
  <c r="AD1575" i="8"/>
  <c r="AC1575" i="8"/>
  <c r="AF1574" i="8"/>
  <c r="AE1574" i="8"/>
  <c r="AD1574" i="8"/>
  <c r="AC1574" i="8"/>
  <c r="AF1573" i="8"/>
  <c r="AE1573" i="8"/>
  <c r="AD1573" i="8"/>
  <c r="AC1573" i="8"/>
  <c r="AF1572" i="8"/>
  <c r="AE1572" i="8"/>
  <c r="AD1572" i="8"/>
  <c r="AC1572" i="8"/>
  <c r="AF1571" i="8"/>
  <c r="AE1571" i="8"/>
  <c r="AD1571" i="8"/>
  <c r="AC1571" i="8"/>
  <c r="AF1570" i="8"/>
  <c r="AE1570" i="8"/>
  <c r="AD1570" i="8"/>
  <c r="AC1570" i="8"/>
  <c r="AF1569" i="8"/>
  <c r="AE1569" i="8"/>
  <c r="AD1569" i="8"/>
  <c r="AC1569" i="8"/>
  <c r="AF1568" i="8"/>
  <c r="AE1568" i="8"/>
  <c r="AD1568" i="8"/>
  <c r="AC1568" i="8"/>
  <c r="AF1567" i="8"/>
  <c r="AE1567" i="8"/>
  <c r="AD1567" i="8"/>
  <c r="AC1567" i="8"/>
  <c r="AF1566" i="8"/>
  <c r="AE1566" i="8"/>
  <c r="AD1566" i="8"/>
  <c r="AC1566" i="8"/>
  <c r="AF1565" i="8"/>
  <c r="AE1565" i="8"/>
  <c r="AD1565" i="8"/>
  <c r="AC1565" i="8"/>
  <c r="AF1481" i="8"/>
  <c r="AE1481" i="8"/>
  <c r="AD1481" i="8"/>
  <c r="AC1481" i="8"/>
  <c r="AF1480" i="8"/>
  <c r="AE1480" i="8"/>
  <c r="AD1480" i="8"/>
  <c r="AC1480" i="8"/>
  <c r="AF1479" i="8"/>
  <c r="AE1479" i="8"/>
  <c r="AD1479" i="8"/>
  <c r="AC1479" i="8"/>
  <c r="AF1478" i="8"/>
  <c r="AE1478" i="8"/>
  <c r="AD1478" i="8"/>
  <c r="AC1478" i="8"/>
  <c r="AF1477" i="8"/>
  <c r="AE1477" i="8"/>
  <c r="AD1477" i="8"/>
  <c r="AC1477" i="8"/>
  <c r="AF1476" i="8"/>
  <c r="AE1476" i="8"/>
  <c r="AD1476" i="8"/>
  <c r="AC1476" i="8"/>
  <c r="AF1475" i="8"/>
  <c r="AE1475" i="8"/>
  <c r="AD1475" i="8"/>
  <c r="AC1475" i="8"/>
  <c r="AF1474" i="8"/>
  <c r="AE1474" i="8"/>
  <c r="AD1474" i="8"/>
  <c r="AC1474" i="8"/>
  <c r="AF1473" i="8"/>
  <c r="AE1473" i="8"/>
  <c r="AD1473" i="8"/>
  <c r="AC1473" i="8"/>
  <c r="AF1472" i="8"/>
  <c r="AE1472" i="8"/>
  <c r="AD1472" i="8"/>
  <c r="AC1472" i="8"/>
  <c r="AF1469" i="8"/>
  <c r="AE1469" i="8"/>
  <c r="AD1469" i="8"/>
  <c r="AC1469" i="8"/>
  <c r="AF1468" i="8"/>
  <c r="AE1468" i="8"/>
  <c r="AD1468" i="8"/>
  <c r="AC1468" i="8"/>
  <c r="AF1467" i="8"/>
  <c r="AE1467" i="8"/>
  <c r="AD1467" i="8"/>
  <c r="AC1467" i="8"/>
  <c r="AF1466" i="8"/>
  <c r="AE1466" i="8"/>
  <c r="AD1466" i="8"/>
  <c r="AC1466" i="8"/>
  <c r="AF1464" i="8"/>
  <c r="AE1464" i="8"/>
  <c r="AD1464" i="8"/>
  <c r="AC1464" i="8"/>
  <c r="AF1463" i="8"/>
  <c r="AE1463" i="8"/>
  <c r="AD1463" i="8"/>
  <c r="AC1463" i="8"/>
  <c r="AF1462" i="8"/>
  <c r="AE1462" i="8"/>
  <c r="AD1462" i="8"/>
  <c r="AC1462" i="8"/>
  <c r="AF1461" i="8"/>
  <c r="AE1461" i="8"/>
  <c r="AD1461" i="8"/>
  <c r="AC1461" i="8"/>
  <c r="AF1460" i="8"/>
  <c r="AE1460" i="8"/>
  <c r="AD1460" i="8"/>
  <c r="AC1460" i="8"/>
  <c r="AF1459" i="8"/>
  <c r="AE1459" i="8"/>
  <c r="AD1459" i="8"/>
  <c r="AC1459" i="8"/>
  <c r="AF1458" i="8"/>
  <c r="AE1458" i="8"/>
  <c r="AD1458" i="8"/>
  <c r="AC1458" i="8"/>
  <c r="AF1457" i="8"/>
  <c r="AE1457" i="8"/>
  <c r="AD1457" i="8"/>
  <c r="AC1457" i="8"/>
  <c r="AF1456" i="8"/>
  <c r="AE1456" i="8"/>
  <c r="AD1456" i="8"/>
  <c r="AC1456" i="8"/>
  <c r="AF1455" i="8"/>
  <c r="AE1455" i="8"/>
  <c r="AD1455" i="8"/>
  <c r="AC1455" i="8"/>
  <c r="AF1454" i="8"/>
  <c r="AE1454" i="8"/>
  <c r="AD1454" i="8"/>
  <c r="AC1454" i="8"/>
  <c r="AF1453" i="8"/>
  <c r="AE1453" i="8"/>
  <c r="AD1453" i="8"/>
  <c r="AC1453" i="8"/>
  <c r="AF1452" i="8"/>
  <c r="AE1452" i="8"/>
  <c r="AD1452" i="8"/>
  <c r="AC1452" i="8"/>
  <c r="AF1451" i="8"/>
  <c r="AE1451" i="8"/>
  <c r="AD1451" i="8"/>
  <c r="AC1451" i="8"/>
  <c r="AF1470" i="8"/>
  <c r="AE1470" i="8"/>
  <c r="AD1470" i="8"/>
  <c r="AC1470" i="8"/>
  <c r="AF1450" i="8"/>
  <c r="AE1450" i="8"/>
  <c r="AD1450" i="8"/>
  <c r="AC1450" i="8"/>
  <c r="AF1449" i="8"/>
  <c r="AE1449" i="8"/>
  <c r="AD1449" i="8"/>
  <c r="AC1449" i="8"/>
  <c r="AF1448" i="8"/>
  <c r="AE1448" i="8"/>
  <c r="AD1448" i="8"/>
  <c r="AC1448" i="8"/>
  <c r="AF1447" i="8"/>
  <c r="AE1447" i="8"/>
  <c r="AD1447" i="8"/>
  <c r="AC1447" i="8"/>
  <c r="AF1446" i="8"/>
  <c r="AE1446" i="8"/>
  <c r="AD1446" i="8"/>
  <c r="AC1446" i="8"/>
  <c r="AF1445" i="8"/>
  <c r="AE1445" i="8"/>
  <c r="AD1445" i="8"/>
  <c r="AC1445" i="8"/>
  <c r="AF1444" i="8"/>
  <c r="AE1444" i="8"/>
  <c r="AD1444" i="8"/>
  <c r="AC1444" i="8"/>
  <c r="AF1443" i="8"/>
  <c r="AE1443" i="8"/>
  <c r="AD1443" i="8"/>
  <c r="AC1443" i="8"/>
  <c r="AF1442" i="8"/>
  <c r="AE1442" i="8"/>
  <c r="AD1442" i="8"/>
  <c r="AC1442" i="8"/>
  <c r="AF1441" i="8"/>
  <c r="AE1441" i="8"/>
  <c r="AD1441" i="8"/>
  <c r="AC1441" i="8"/>
  <c r="AF1440" i="8"/>
  <c r="AE1440" i="8"/>
  <c r="AD1440" i="8"/>
  <c r="AC1440" i="8"/>
  <c r="AF1438" i="8"/>
  <c r="AE1438" i="8"/>
  <c r="AD1438" i="8"/>
  <c r="AC1438" i="8"/>
  <c r="AF1435" i="8"/>
  <c r="AE1435" i="8"/>
  <c r="AD1435" i="8"/>
  <c r="AC1435" i="8"/>
  <c r="AF1434" i="8"/>
  <c r="AE1434" i="8"/>
  <c r="AD1434" i="8"/>
  <c r="AC1434" i="8"/>
  <c r="AF1433" i="8"/>
  <c r="AE1433" i="8"/>
  <c r="AD1433" i="8"/>
  <c r="AC1433" i="8"/>
  <c r="AF1432" i="8"/>
  <c r="AE1432" i="8"/>
  <c r="AD1432" i="8"/>
  <c r="AC1432" i="8"/>
  <c r="AF1431" i="8"/>
  <c r="AE1431" i="8"/>
  <c r="AD1431" i="8"/>
  <c r="AC1431" i="8"/>
  <c r="AF1430" i="8"/>
  <c r="AE1430" i="8"/>
  <c r="AD1430" i="8"/>
  <c r="AC1430" i="8"/>
  <c r="AF1429" i="8"/>
  <c r="AE1429" i="8"/>
  <c r="AD1429" i="8"/>
  <c r="AC1429" i="8"/>
  <c r="AF1428" i="8"/>
  <c r="AE1428" i="8"/>
  <c r="AD1428" i="8"/>
  <c r="AC1428" i="8"/>
  <c r="AF1427" i="8"/>
  <c r="AE1427" i="8"/>
  <c r="AD1427" i="8"/>
  <c r="AC1427" i="8"/>
  <c r="AF1426" i="8"/>
  <c r="AE1426" i="8"/>
  <c r="AD1426" i="8"/>
  <c r="AC1426" i="8"/>
  <c r="AF1425" i="8"/>
  <c r="AE1425" i="8"/>
  <c r="AD1425" i="8"/>
  <c r="AC1425" i="8"/>
  <c r="AF1424" i="8"/>
  <c r="AE1424" i="8"/>
  <c r="AD1424" i="8"/>
  <c r="AC1424" i="8"/>
  <c r="AF1423" i="8"/>
  <c r="AE1423" i="8"/>
  <c r="AD1423" i="8"/>
  <c r="AC1423" i="8"/>
  <c r="AF1422" i="8"/>
  <c r="AE1422" i="8"/>
  <c r="AD1422" i="8"/>
  <c r="AC1422" i="8"/>
  <c r="AF1421" i="8"/>
  <c r="AE1421" i="8"/>
  <c r="AD1421" i="8"/>
  <c r="AC1421" i="8"/>
  <c r="AF1420" i="8"/>
  <c r="AE1420" i="8"/>
  <c r="AD1420" i="8"/>
  <c r="AC1420" i="8"/>
  <c r="AF1419" i="8"/>
  <c r="AE1419" i="8"/>
  <c r="AD1419" i="8"/>
  <c r="AC1419" i="8"/>
  <c r="AF1418" i="8"/>
  <c r="AE1418" i="8"/>
  <c r="AD1418" i="8"/>
  <c r="AC1418" i="8"/>
  <c r="AF1417" i="8"/>
  <c r="AE1417" i="8"/>
  <c r="AD1417" i="8"/>
  <c r="AC1417" i="8"/>
  <c r="AF1416" i="8"/>
  <c r="AE1416" i="8"/>
  <c r="AD1416" i="8"/>
  <c r="AC1416" i="8"/>
  <c r="AF1415" i="8"/>
  <c r="AE1415" i="8"/>
  <c r="AD1415" i="8"/>
  <c r="AC1415" i="8"/>
  <c r="AF1413" i="8"/>
  <c r="AE1413" i="8"/>
  <c r="AD1413" i="8"/>
  <c r="AC1413" i="8"/>
  <c r="AF1412" i="8"/>
  <c r="AE1412" i="8"/>
  <c r="AD1412" i="8"/>
  <c r="AC1412" i="8"/>
  <c r="AF1411" i="8"/>
  <c r="AE1411" i="8"/>
  <c r="AD1411" i="8"/>
  <c r="AC1411" i="8"/>
  <c r="AF1410" i="8"/>
  <c r="AE1410" i="8"/>
  <c r="AD1410" i="8"/>
  <c r="AC1410" i="8"/>
  <c r="AF1409" i="8"/>
  <c r="AE1409" i="8"/>
  <c r="AD1409" i="8"/>
  <c r="AC1409" i="8"/>
  <c r="AF1408" i="8"/>
  <c r="AE1408" i="8"/>
  <c r="AD1408" i="8"/>
  <c r="AC1408" i="8"/>
  <c r="AF1407" i="8"/>
  <c r="AE1407" i="8"/>
  <c r="AD1407" i="8"/>
  <c r="AC1407" i="8"/>
  <c r="AF1406" i="8"/>
  <c r="AE1406" i="8"/>
  <c r="AD1406" i="8"/>
  <c r="AC1406" i="8"/>
  <c r="AF1405" i="8"/>
  <c r="AE1405" i="8"/>
  <c r="AD1405" i="8"/>
  <c r="AC1405" i="8"/>
  <c r="AF1397" i="8"/>
  <c r="AE1397" i="8"/>
  <c r="AD1397" i="8"/>
  <c r="AC1397" i="8"/>
  <c r="AF1396" i="8"/>
  <c r="AE1396" i="8"/>
  <c r="AD1396" i="8"/>
  <c r="AC1396" i="8"/>
  <c r="AF1395" i="8"/>
  <c r="AE1395" i="8"/>
  <c r="AD1395" i="8"/>
  <c r="AC1395" i="8"/>
  <c r="AF1393" i="8"/>
  <c r="AE1393" i="8"/>
  <c r="AD1393" i="8"/>
  <c r="AC1393" i="8"/>
  <c r="AF1392" i="8"/>
  <c r="AE1392" i="8"/>
  <c r="AD1392" i="8"/>
  <c r="AC1392" i="8"/>
  <c r="AF1391" i="8"/>
  <c r="AE1391" i="8"/>
  <c r="AD1391" i="8"/>
  <c r="AC1391" i="8"/>
  <c r="AF1390" i="8"/>
  <c r="AE1390" i="8"/>
  <c r="AD1390" i="8"/>
  <c r="AC1390" i="8"/>
  <c r="AF1389" i="8"/>
  <c r="AE1389" i="8"/>
  <c r="AD1389" i="8"/>
  <c r="AC1389" i="8"/>
  <c r="AF1388" i="8"/>
  <c r="AE1388" i="8"/>
  <c r="AD1388" i="8"/>
  <c r="AC1388" i="8"/>
  <c r="AF1387" i="8"/>
  <c r="AE1387" i="8"/>
  <c r="AD1387" i="8"/>
  <c r="AC1387" i="8"/>
  <c r="AF1386" i="8"/>
  <c r="AE1386" i="8"/>
  <c r="AD1386" i="8"/>
  <c r="AC1386" i="8"/>
  <c r="AF1384" i="8"/>
  <c r="AE1384" i="8"/>
  <c r="AD1384" i="8"/>
  <c r="AC1384" i="8"/>
  <c r="AF1382" i="8"/>
  <c r="AE1382" i="8"/>
  <c r="AD1382" i="8"/>
  <c r="AC1382" i="8"/>
  <c r="AF1381" i="8"/>
  <c r="AE1381" i="8"/>
  <c r="AD1381" i="8"/>
  <c r="AC1381" i="8"/>
  <c r="AF1380" i="8"/>
  <c r="AE1380" i="8"/>
  <c r="AD1380" i="8"/>
  <c r="AC1380" i="8"/>
  <c r="AF1377" i="8"/>
  <c r="AE1377" i="8"/>
  <c r="AD1377" i="8"/>
  <c r="AC1377" i="8"/>
  <c r="AF1376" i="8"/>
  <c r="AE1376" i="8"/>
  <c r="AD1376" i="8"/>
  <c r="AC1376" i="8"/>
  <c r="AF1375" i="8"/>
  <c r="AE1375" i="8"/>
  <c r="AD1375" i="8"/>
  <c r="AC1375" i="8"/>
  <c r="AF1373" i="8"/>
  <c r="AE1373" i="8"/>
  <c r="AD1373" i="8"/>
  <c r="AC1373" i="8"/>
  <c r="AF1372" i="8"/>
  <c r="AE1372" i="8"/>
  <c r="AD1372" i="8"/>
  <c r="AC1372" i="8"/>
  <c r="AF1371" i="8"/>
  <c r="AE1371" i="8"/>
  <c r="AD1371" i="8"/>
  <c r="AC1371" i="8"/>
  <c r="AF1370" i="8"/>
  <c r="AE1370" i="8"/>
  <c r="AD1370" i="8"/>
  <c r="AC1370" i="8"/>
  <c r="AF1369" i="8"/>
  <c r="AE1369" i="8"/>
  <c r="AD1369" i="8"/>
  <c r="AC1369" i="8"/>
  <c r="AF1368" i="8"/>
  <c r="AE1368" i="8"/>
  <c r="AD1368" i="8"/>
  <c r="AC1368" i="8"/>
  <c r="AF1367" i="8"/>
  <c r="AE1367" i="8"/>
  <c r="AD1367" i="8"/>
  <c r="AC1367" i="8"/>
  <c r="AF1366" i="8"/>
  <c r="AE1366" i="8"/>
  <c r="AD1366" i="8"/>
  <c r="AC1366" i="8"/>
  <c r="AF1365" i="8"/>
  <c r="AE1365" i="8"/>
  <c r="AD1365" i="8"/>
  <c r="AC1365" i="8"/>
  <c r="AF1363" i="8"/>
  <c r="AE1363" i="8"/>
  <c r="AD1363" i="8"/>
  <c r="AC1363" i="8"/>
  <c r="AF1362" i="8"/>
  <c r="AE1362" i="8"/>
  <c r="AD1362" i="8"/>
  <c r="AC1362" i="8"/>
  <c r="AF1361" i="8"/>
  <c r="AE1361" i="8"/>
  <c r="AD1361" i="8"/>
  <c r="AC1361" i="8"/>
  <c r="AF1360" i="8"/>
  <c r="AE1360" i="8"/>
  <c r="AD1360" i="8"/>
  <c r="AC1360" i="8"/>
  <c r="AF1359" i="8"/>
  <c r="AE1359" i="8"/>
  <c r="AD1359" i="8"/>
  <c r="AC1359" i="8"/>
  <c r="AF1358" i="8"/>
  <c r="AE1358" i="8"/>
  <c r="AD1358" i="8"/>
  <c r="AC1358" i="8"/>
  <c r="AF1357" i="8"/>
  <c r="AE1357" i="8"/>
  <c r="AD1357" i="8"/>
  <c r="AC1357" i="8"/>
  <c r="AF1356" i="8"/>
  <c r="AE1356" i="8"/>
  <c r="AD1356" i="8"/>
  <c r="AC1356" i="8"/>
  <c r="AF1355" i="8"/>
  <c r="AE1355" i="8"/>
  <c r="AD1355" i="8"/>
  <c r="AC1355" i="8"/>
  <c r="AF1354" i="8"/>
  <c r="AE1354" i="8"/>
  <c r="AD1354" i="8"/>
  <c r="AC1354" i="8"/>
  <c r="AF1353" i="8"/>
  <c r="AE1353" i="8"/>
  <c r="AD1353" i="8"/>
  <c r="AC1353" i="8"/>
  <c r="AF1352" i="8"/>
  <c r="AE1352" i="8"/>
  <c r="AD1352" i="8"/>
  <c r="AC1352" i="8"/>
  <c r="AF1351" i="8"/>
  <c r="AE1351" i="8"/>
  <c r="AD1351" i="8"/>
  <c r="AC1351" i="8"/>
  <c r="AF1350" i="8"/>
  <c r="AE1350" i="8"/>
  <c r="AD1350" i="8"/>
  <c r="AC1350" i="8"/>
  <c r="AF1349" i="8"/>
  <c r="AE1349" i="8"/>
  <c r="AD1349" i="8"/>
  <c r="AC1349" i="8"/>
  <c r="AF1348" i="8"/>
  <c r="AE1348" i="8"/>
  <c r="AD1348" i="8"/>
  <c r="AC1348" i="8"/>
  <c r="AF1347" i="8"/>
  <c r="AE1347" i="8"/>
  <c r="AD1347" i="8"/>
  <c r="AC1347" i="8"/>
  <c r="AF1346" i="8"/>
  <c r="AE1346" i="8"/>
  <c r="AD1346" i="8"/>
  <c r="AC1346" i="8"/>
  <c r="AF1345" i="8"/>
  <c r="AE1345" i="8"/>
  <c r="AD1345" i="8"/>
  <c r="AC1345" i="8"/>
  <c r="AF1344" i="8"/>
  <c r="AE1344" i="8"/>
  <c r="AD1344" i="8"/>
  <c r="AC1344" i="8"/>
  <c r="AF1343" i="8"/>
  <c r="AE1343" i="8"/>
  <c r="AD1343" i="8"/>
  <c r="AC1343" i="8"/>
  <c r="AF1342" i="8"/>
  <c r="AE1342" i="8"/>
  <c r="AD1342" i="8"/>
  <c r="AC1342" i="8"/>
  <c r="AF1341" i="8"/>
  <c r="AE1341" i="8"/>
  <c r="AD1341" i="8"/>
  <c r="AC1341" i="8"/>
  <c r="AF1340" i="8"/>
  <c r="AE1340" i="8"/>
  <c r="AD1340" i="8"/>
  <c r="AC1340" i="8"/>
  <c r="AF1339" i="8"/>
  <c r="AE1339" i="8"/>
  <c r="AD1339" i="8"/>
  <c r="AC1339" i="8"/>
  <c r="AF1338" i="8"/>
  <c r="AE1338" i="8"/>
  <c r="AD1338" i="8"/>
  <c r="AC1338" i="8"/>
  <c r="AF1337" i="8"/>
  <c r="AE1337" i="8"/>
  <c r="AD1337" i="8"/>
  <c r="AC1337" i="8"/>
  <c r="AF1336" i="8"/>
  <c r="AE1336" i="8"/>
  <c r="AD1336" i="8"/>
  <c r="AC1336" i="8"/>
  <c r="AF1335" i="8"/>
  <c r="AE1335" i="8"/>
  <c r="AD1335" i="8"/>
  <c r="AC1335" i="8"/>
  <c r="AF1334" i="8"/>
  <c r="AE1334" i="8"/>
  <c r="AD1334" i="8"/>
  <c r="AC1334" i="8"/>
  <c r="AF1332" i="8"/>
  <c r="AE1332" i="8"/>
  <c r="AD1332" i="8"/>
  <c r="AC1332" i="8"/>
  <c r="AF1331" i="8"/>
  <c r="AE1331" i="8"/>
  <c r="AD1331" i="8"/>
  <c r="AC1331" i="8"/>
  <c r="AF1330" i="8"/>
  <c r="AE1330" i="8"/>
  <c r="AD1330" i="8"/>
  <c r="AC1330" i="8"/>
  <c r="AF1329" i="8"/>
  <c r="AE1329" i="8"/>
  <c r="AD1329" i="8"/>
  <c r="AC1329" i="8"/>
  <c r="AF1328" i="8"/>
  <c r="AE1328" i="8"/>
  <c r="AD1328" i="8"/>
  <c r="AC1328" i="8"/>
  <c r="AF1327" i="8"/>
  <c r="AE1327" i="8"/>
  <c r="AD1327" i="8"/>
  <c r="AC1327" i="8"/>
  <c r="AF1326" i="8"/>
  <c r="AE1326" i="8"/>
  <c r="AD1326" i="8"/>
  <c r="AC1326" i="8"/>
  <c r="AF1325" i="8"/>
  <c r="AE1325" i="8"/>
  <c r="AD1325" i="8"/>
  <c r="AC1325" i="8"/>
  <c r="AF1324" i="8"/>
  <c r="AE1324" i="8"/>
  <c r="AD1324" i="8"/>
  <c r="AC1324" i="8"/>
  <c r="AF1323" i="8"/>
  <c r="AE1323" i="8"/>
  <c r="AD1323" i="8"/>
  <c r="AC1323" i="8"/>
  <c r="AF1322" i="8"/>
  <c r="AE1322" i="8"/>
  <c r="AD1322" i="8"/>
  <c r="AC1322" i="8"/>
  <c r="AF1321" i="8"/>
  <c r="AE1321" i="8"/>
  <c r="AD1321" i="8"/>
  <c r="AC1321" i="8"/>
  <c r="AF1320" i="8"/>
  <c r="AE1320" i="8"/>
  <c r="AD1320" i="8"/>
  <c r="AC1320" i="8"/>
  <c r="AF1319" i="8"/>
  <c r="AE1319" i="8"/>
  <c r="AD1319" i="8"/>
  <c r="AC1319" i="8"/>
  <c r="AF1318" i="8"/>
  <c r="AE1318" i="8"/>
  <c r="AD1318" i="8"/>
  <c r="AC1318" i="8"/>
  <c r="AF1317" i="8"/>
  <c r="AE1317" i="8"/>
  <c r="AD1317" i="8"/>
  <c r="AC1317" i="8"/>
  <c r="AF1316" i="8"/>
  <c r="AE1316" i="8"/>
  <c r="AD1316" i="8"/>
  <c r="AC1316" i="8"/>
  <c r="AF1314" i="8"/>
  <c r="AE1314" i="8"/>
  <c r="AD1314" i="8"/>
  <c r="AC1314" i="8"/>
  <c r="AF1313" i="8"/>
  <c r="AE1313" i="8"/>
  <c r="AD1313" i="8"/>
  <c r="AC1313" i="8"/>
  <c r="AF1312" i="8"/>
  <c r="AE1312" i="8"/>
  <c r="AD1312" i="8"/>
  <c r="AC1312" i="8"/>
  <c r="AF1311" i="8"/>
  <c r="AE1311" i="8"/>
  <c r="AD1311" i="8"/>
  <c r="AC1311" i="8"/>
  <c r="AF1310" i="8"/>
  <c r="AE1310" i="8"/>
  <c r="AD1310" i="8"/>
  <c r="AC1310" i="8"/>
  <c r="AF1309" i="8"/>
  <c r="AE1309" i="8"/>
  <c r="AD1309" i="8"/>
  <c r="AC1309" i="8"/>
  <c r="AF1308" i="8"/>
  <c r="AE1308" i="8"/>
  <c r="AD1308" i="8"/>
  <c r="AC1308" i="8"/>
  <c r="AF1307" i="8"/>
  <c r="AE1307" i="8"/>
  <c r="AD1307" i="8"/>
  <c r="AC1307" i="8"/>
  <c r="AF1306" i="8"/>
  <c r="AE1306" i="8"/>
  <c r="AD1306" i="8"/>
  <c r="AC1306" i="8"/>
  <c r="AF1305" i="8"/>
  <c r="AE1305" i="8"/>
  <c r="AD1305" i="8"/>
  <c r="AC1305" i="8"/>
  <c r="AF1304" i="8"/>
  <c r="AE1304" i="8"/>
  <c r="AD1304" i="8"/>
  <c r="AC1304" i="8"/>
  <c r="AF1303" i="8"/>
  <c r="AE1303" i="8"/>
  <c r="AD1303" i="8"/>
  <c r="AC1303" i="8"/>
  <c r="AF1301" i="8"/>
  <c r="AE1301" i="8"/>
  <c r="AD1301" i="8"/>
  <c r="AC1301" i="8"/>
  <c r="AF1300" i="8"/>
  <c r="AE1300" i="8"/>
  <c r="AD1300" i="8"/>
  <c r="AC1300" i="8"/>
  <c r="AF1299" i="8"/>
  <c r="AE1299" i="8"/>
  <c r="AD1299" i="8"/>
  <c r="AC1299" i="8"/>
  <c r="AF1298" i="8"/>
  <c r="AE1298" i="8"/>
  <c r="AD1298" i="8"/>
  <c r="AC1298" i="8"/>
  <c r="AF1297" i="8"/>
  <c r="AE1297" i="8"/>
  <c r="AD1297" i="8"/>
  <c r="AC1297" i="8"/>
  <c r="AF1296" i="8"/>
  <c r="AE1296" i="8"/>
  <c r="AD1296" i="8"/>
  <c r="AC1296" i="8"/>
  <c r="AF1295" i="8"/>
  <c r="AE1295" i="8"/>
  <c r="AD1295" i="8"/>
  <c r="AC1295" i="8"/>
  <c r="AF1294" i="8"/>
  <c r="AE1294" i="8"/>
  <c r="AD1294" i="8"/>
  <c r="AC1294" i="8"/>
  <c r="AF1293" i="8"/>
  <c r="AE1293" i="8"/>
  <c r="AD1293" i="8"/>
  <c r="AC1293" i="8"/>
  <c r="AF1292" i="8"/>
  <c r="AE1292" i="8"/>
  <c r="AD1292" i="8"/>
  <c r="AC1292" i="8"/>
  <c r="AF1291" i="8"/>
  <c r="AE1291" i="8"/>
  <c r="AD1291" i="8"/>
  <c r="AC1291" i="8"/>
  <c r="AF1290" i="8"/>
  <c r="AE1290" i="8"/>
  <c r="AD1290" i="8"/>
  <c r="AC1290" i="8"/>
  <c r="AF1289" i="8"/>
  <c r="AE1289" i="8"/>
  <c r="AD1289" i="8"/>
  <c r="AC1289" i="8"/>
  <c r="AF1288" i="8"/>
  <c r="AE1288" i="8"/>
  <c r="AD1288" i="8"/>
  <c r="AC1288" i="8"/>
  <c r="AF1287" i="8"/>
  <c r="AE1287" i="8"/>
  <c r="AD1287" i="8"/>
  <c r="AC1287" i="8"/>
  <c r="AF1284" i="8"/>
  <c r="AE1284" i="8"/>
  <c r="AD1284" i="8"/>
  <c r="AC1284" i="8"/>
  <c r="AF1283" i="8"/>
  <c r="AE1283" i="8"/>
  <c r="AD1283" i="8"/>
  <c r="AC1283" i="8"/>
  <c r="AF1282" i="8"/>
  <c r="AE1282" i="8"/>
  <c r="AD1282" i="8"/>
  <c r="AC1282" i="8"/>
  <c r="AF1281" i="8"/>
  <c r="AE1281" i="8"/>
  <c r="AD1281" i="8"/>
  <c r="AC1281" i="8"/>
  <c r="AF1280" i="8"/>
  <c r="AE1280" i="8"/>
  <c r="AD1280" i="8"/>
  <c r="AC1280" i="8"/>
  <c r="AF1279" i="8"/>
  <c r="AE1279" i="8"/>
  <c r="AD1279" i="8"/>
  <c r="AC1279" i="8"/>
  <c r="AF1278" i="8"/>
  <c r="AE1278" i="8"/>
  <c r="AD1278" i="8"/>
  <c r="AC1278" i="8"/>
  <c r="AF1277" i="8"/>
  <c r="AE1277" i="8"/>
  <c r="AD1277" i="8"/>
  <c r="AC1277" i="8"/>
  <c r="AF1276" i="8"/>
  <c r="AE1276" i="8"/>
  <c r="AD1276" i="8"/>
  <c r="AC1276" i="8"/>
  <c r="AF1275" i="8"/>
  <c r="AE1275" i="8"/>
  <c r="AD1275" i="8"/>
  <c r="AC1275" i="8"/>
  <c r="AF1274" i="8"/>
  <c r="AE1274" i="8"/>
  <c r="AD1274" i="8"/>
  <c r="AC1274" i="8"/>
  <c r="AF1273" i="8"/>
  <c r="AE1273" i="8"/>
  <c r="AD1273" i="8"/>
  <c r="AC1273" i="8"/>
  <c r="AF1272" i="8"/>
  <c r="AE1272" i="8"/>
  <c r="AD1272" i="8"/>
  <c r="AC1272" i="8"/>
  <c r="AF1271" i="8"/>
  <c r="AE1271" i="8"/>
  <c r="AD1271" i="8"/>
  <c r="AC1271" i="8"/>
  <c r="AF1270" i="8"/>
  <c r="AE1270" i="8"/>
  <c r="AD1270" i="8"/>
  <c r="AC1270" i="8"/>
  <c r="AF1268" i="8"/>
  <c r="AE1268" i="8"/>
  <c r="AD1268" i="8"/>
  <c r="AC1268" i="8"/>
  <c r="AF1267" i="8"/>
  <c r="AE1267" i="8"/>
  <c r="AD1267" i="8"/>
  <c r="AC1267" i="8"/>
  <c r="AF1266" i="8"/>
  <c r="AE1266" i="8"/>
  <c r="AD1266" i="8"/>
  <c r="AC1266" i="8"/>
  <c r="AF1265" i="8"/>
  <c r="AE1265" i="8"/>
  <c r="AD1265" i="8"/>
  <c r="AC1265" i="8"/>
  <c r="AF1264" i="8"/>
  <c r="AE1264" i="8"/>
  <c r="AD1264" i="8"/>
  <c r="AC1264" i="8"/>
  <c r="AF1263" i="8"/>
  <c r="AE1263" i="8"/>
  <c r="AD1263" i="8"/>
  <c r="AC1263" i="8"/>
  <c r="AF1262" i="8"/>
  <c r="AE1262" i="8"/>
  <c r="AD1262" i="8"/>
  <c r="AC1262" i="8"/>
  <c r="AF1261" i="8"/>
  <c r="AE1261" i="8"/>
  <c r="AD1261" i="8"/>
  <c r="AC1261" i="8"/>
  <c r="AF1259" i="8"/>
  <c r="AE1259" i="8"/>
  <c r="AD1259" i="8"/>
  <c r="AC1259" i="8"/>
  <c r="AF1258" i="8"/>
  <c r="AE1258" i="8"/>
  <c r="AD1258" i="8"/>
  <c r="AC1258" i="8"/>
  <c r="AF1257" i="8"/>
  <c r="AE1257" i="8"/>
  <c r="AD1257" i="8"/>
  <c r="AC1257" i="8"/>
  <c r="AF1256" i="8"/>
  <c r="AE1256" i="8"/>
  <c r="AD1256" i="8"/>
  <c r="AC1256" i="8"/>
  <c r="AF1255" i="8"/>
  <c r="AE1255" i="8"/>
  <c r="AD1255" i="8"/>
  <c r="AC1255" i="8"/>
  <c r="AF1254" i="8"/>
  <c r="AE1254" i="8"/>
  <c r="AD1254" i="8"/>
  <c r="AC1254" i="8"/>
  <c r="AF1253" i="8"/>
  <c r="AE1253" i="8"/>
  <c r="AD1253" i="8"/>
  <c r="AC1253" i="8"/>
  <c r="AF1252" i="8"/>
  <c r="AE1252" i="8"/>
  <c r="AD1252" i="8"/>
  <c r="AC1252" i="8"/>
  <c r="AF1248" i="8"/>
  <c r="AE1248" i="8"/>
  <c r="AD1248" i="8"/>
  <c r="AC1248" i="8"/>
  <c r="AF1247" i="8"/>
  <c r="AE1247" i="8"/>
  <c r="AD1247" i="8"/>
  <c r="AC1247" i="8"/>
  <c r="AF1246" i="8"/>
  <c r="AE1246" i="8"/>
  <c r="AD1246" i="8"/>
  <c r="AC1246" i="8"/>
  <c r="AF1245" i="8"/>
  <c r="AE1245" i="8"/>
  <c r="AD1245" i="8"/>
  <c r="AC1245" i="8"/>
  <c r="AF1244" i="8"/>
  <c r="AE1244" i="8"/>
  <c r="AD1244" i="8"/>
  <c r="AC1244" i="8"/>
  <c r="AF1243" i="8"/>
  <c r="AE1243" i="8"/>
  <c r="AD1243" i="8"/>
  <c r="AC1243" i="8"/>
  <c r="AF1242" i="8"/>
  <c r="AE1242" i="8"/>
  <c r="AD1242" i="8"/>
  <c r="AC1242" i="8"/>
  <c r="AF1241" i="8"/>
  <c r="AE1241" i="8"/>
  <c r="AD1241" i="8"/>
  <c r="AC1241" i="8"/>
  <c r="AF1240" i="8"/>
  <c r="AE1240" i="8"/>
  <c r="AD1240" i="8"/>
  <c r="AC1240" i="8"/>
  <c r="AF1235" i="8"/>
  <c r="AE1235" i="8"/>
  <c r="AD1235" i="8"/>
  <c r="AC1235" i="8"/>
  <c r="AF1233" i="8"/>
  <c r="AE1233" i="8"/>
  <c r="AD1233" i="8"/>
  <c r="AC1233" i="8"/>
  <c r="AF1230" i="8"/>
  <c r="AE1230" i="8"/>
  <c r="AD1230" i="8"/>
  <c r="AC1230" i="8"/>
  <c r="AF1229" i="8"/>
  <c r="AE1229" i="8"/>
  <c r="AD1229" i="8"/>
  <c r="AC1229" i="8"/>
  <c r="AF1228" i="8"/>
  <c r="AE1228" i="8"/>
  <c r="AD1228" i="8"/>
  <c r="AC1228" i="8"/>
  <c r="AF1227" i="8"/>
  <c r="AE1227" i="8"/>
  <c r="AD1227" i="8"/>
  <c r="AC1227" i="8"/>
  <c r="AF1226" i="8"/>
  <c r="AE1226" i="8"/>
  <c r="AD1226" i="8"/>
  <c r="AC1226" i="8"/>
  <c r="AF1225" i="8"/>
  <c r="AE1225" i="8"/>
  <c r="AD1225" i="8"/>
  <c r="AC1225" i="8"/>
  <c r="AF1224" i="8"/>
  <c r="AE1224" i="8"/>
  <c r="AD1224" i="8"/>
  <c r="AC1224" i="8"/>
  <c r="AF1223" i="8"/>
  <c r="AE1223" i="8"/>
  <c r="AD1223" i="8"/>
  <c r="AC1223" i="8"/>
  <c r="AF1222" i="8"/>
  <c r="AE1222" i="8"/>
  <c r="AD1222" i="8"/>
  <c r="AC1222" i="8"/>
  <c r="AF1221" i="8"/>
  <c r="AE1221" i="8"/>
  <c r="AD1221" i="8"/>
  <c r="AC1221" i="8"/>
  <c r="AF1220" i="8"/>
  <c r="AE1220" i="8"/>
  <c r="AD1220" i="8"/>
  <c r="AC1220" i="8"/>
  <c r="AF1219" i="8"/>
  <c r="AE1219" i="8"/>
  <c r="AD1219" i="8"/>
  <c r="AC1219" i="8"/>
  <c r="AF1218" i="8"/>
  <c r="AE1218" i="8"/>
  <c r="AD1218" i="8"/>
  <c r="AC1218" i="8"/>
  <c r="AF1217" i="8"/>
  <c r="AE1217" i="8"/>
  <c r="AD1217" i="8"/>
  <c r="AC1217" i="8"/>
  <c r="AF1216" i="8"/>
  <c r="AE1216" i="8"/>
  <c r="AD1216" i="8"/>
  <c r="AC1216" i="8"/>
  <c r="AF1215" i="8"/>
  <c r="AE1215" i="8"/>
  <c r="AD1215" i="8"/>
  <c r="AC1215" i="8"/>
  <c r="AF1214" i="8"/>
  <c r="AE1214" i="8"/>
  <c r="AD1214" i="8"/>
  <c r="AC1214" i="8"/>
  <c r="AF1213" i="8"/>
  <c r="AE1213" i="8"/>
  <c r="AD1213" i="8"/>
  <c r="AC1213" i="8"/>
  <c r="AF1212" i="8"/>
  <c r="AE1212" i="8"/>
  <c r="AD1212" i="8"/>
  <c r="AC1212" i="8"/>
  <c r="AF1209" i="8"/>
  <c r="AE1209" i="8"/>
  <c r="AD1209" i="8"/>
  <c r="AC1209" i="8"/>
  <c r="AF1208" i="8"/>
  <c r="AE1208" i="8"/>
  <c r="AD1208" i="8"/>
  <c r="AC1208" i="8"/>
  <c r="AF1207" i="8"/>
  <c r="AE1207" i="8"/>
  <c r="AD1207" i="8"/>
  <c r="AC1207" i="8"/>
  <c r="AF1205" i="8"/>
  <c r="AE1205" i="8"/>
  <c r="AD1205" i="8"/>
  <c r="AC1205" i="8"/>
  <c r="AF1204" i="8"/>
  <c r="AE1204" i="8"/>
  <c r="AD1204" i="8"/>
  <c r="AC1204" i="8"/>
  <c r="AF1203" i="8"/>
  <c r="AE1203" i="8"/>
  <c r="AD1203" i="8"/>
  <c r="AC1203" i="8"/>
  <c r="AF1202" i="8"/>
  <c r="AE1202" i="8"/>
  <c r="AD1202" i="8"/>
  <c r="AC1202" i="8"/>
  <c r="AF1201" i="8"/>
  <c r="AE1201" i="8"/>
  <c r="AD1201" i="8"/>
  <c r="AC1201" i="8"/>
  <c r="AF1200" i="8"/>
  <c r="AE1200" i="8"/>
  <c r="AD1200" i="8"/>
  <c r="AC1200" i="8"/>
  <c r="AF1198" i="8"/>
  <c r="AE1198" i="8"/>
  <c r="AD1198" i="8"/>
  <c r="AC1198" i="8"/>
  <c r="AF1197" i="8"/>
  <c r="AE1197" i="8"/>
  <c r="AD1197" i="8"/>
  <c r="AC1197" i="8"/>
  <c r="AF1196" i="8"/>
  <c r="AE1196" i="8"/>
  <c r="AD1196" i="8"/>
  <c r="AC1196" i="8"/>
  <c r="AF1195" i="8"/>
  <c r="AE1195" i="8"/>
  <c r="AD1195" i="8"/>
  <c r="AC1195" i="8"/>
  <c r="AF1194" i="8"/>
  <c r="AE1194" i="8"/>
  <c r="AD1194" i="8"/>
  <c r="AC1194" i="8"/>
  <c r="AF1193" i="8"/>
  <c r="AE1193" i="8"/>
  <c r="AD1193" i="8"/>
  <c r="AC1193" i="8"/>
  <c r="AF1192" i="8"/>
  <c r="AE1192" i="8"/>
  <c r="AD1192" i="8"/>
  <c r="AC1192" i="8"/>
  <c r="AF1191" i="8"/>
  <c r="AE1191" i="8"/>
  <c r="AD1191" i="8"/>
  <c r="AC1191" i="8"/>
  <c r="AF1190" i="8"/>
  <c r="AE1190" i="8"/>
  <c r="AD1190" i="8"/>
  <c r="AC1190" i="8"/>
  <c r="AF1189" i="8"/>
  <c r="AE1189" i="8"/>
  <c r="AD1189" i="8"/>
  <c r="AC1189" i="8"/>
  <c r="AF1188" i="8"/>
  <c r="AE1188" i="8"/>
  <c r="AD1188" i="8"/>
  <c r="AC1188" i="8"/>
  <c r="AF1187" i="8"/>
  <c r="AE1187" i="8"/>
  <c r="AD1187" i="8"/>
  <c r="AC1187" i="8"/>
  <c r="AF1186" i="8"/>
  <c r="AE1186" i="8"/>
  <c r="AD1186" i="8"/>
  <c r="AC1186" i="8"/>
  <c r="AF1185" i="8"/>
  <c r="AE1185" i="8"/>
  <c r="AD1185" i="8"/>
  <c r="AC1185" i="8"/>
  <c r="AF1184" i="8"/>
  <c r="AE1184" i="8"/>
  <c r="AD1184" i="8"/>
  <c r="AC1184" i="8"/>
  <c r="AF1183" i="8"/>
  <c r="AE1183" i="8"/>
  <c r="AD1183" i="8"/>
  <c r="AC1183" i="8"/>
  <c r="AF1182" i="8"/>
  <c r="AE1182" i="8"/>
  <c r="AD1182" i="8"/>
  <c r="AC1182" i="8"/>
  <c r="AF1181" i="8"/>
  <c r="AE1181" i="8"/>
  <c r="AD1181" i="8"/>
  <c r="AC1181" i="8"/>
  <c r="AF1180" i="8"/>
  <c r="AE1180" i="8"/>
  <c r="AD1180" i="8"/>
  <c r="AC1180" i="8"/>
  <c r="AF1179" i="8"/>
  <c r="AE1179" i="8"/>
  <c r="AD1179" i="8"/>
  <c r="AC1179" i="8"/>
  <c r="AF1178" i="8"/>
  <c r="AE1178" i="8"/>
  <c r="AD1178" i="8"/>
  <c r="AC1178" i="8"/>
  <c r="AF1177" i="8"/>
  <c r="AE1177" i="8"/>
  <c r="AD1177" i="8"/>
  <c r="AC1177" i="8"/>
  <c r="AF1176" i="8"/>
  <c r="AE1176" i="8"/>
  <c r="AD1176" i="8"/>
  <c r="AC1176" i="8"/>
  <c r="AF1173" i="8"/>
  <c r="AE1173" i="8"/>
  <c r="AD1173" i="8"/>
  <c r="AC1173" i="8"/>
  <c r="AF1172" i="8"/>
  <c r="AE1172" i="8"/>
  <c r="AD1172" i="8"/>
  <c r="AC1172" i="8"/>
  <c r="AF1171" i="8"/>
  <c r="AE1171" i="8"/>
  <c r="AD1171" i="8"/>
  <c r="AC1171" i="8"/>
  <c r="AF1170" i="8"/>
  <c r="AE1170" i="8"/>
  <c r="AD1170" i="8"/>
  <c r="AC1170" i="8"/>
  <c r="AF1169" i="8"/>
  <c r="AE1169" i="8"/>
  <c r="AD1169" i="8"/>
  <c r="AC1169" i="8"/>
  <c r="AF1168" i="8"/>
  <c r="AE1168" i="8"/>
  <c r="AD1168" i="8"/>
  <c r="AC1168" i="8"/>
  <c r="AF1167" i="8"/>
  <c r="AE1167" i="8"/>
  <c r="AD1167" i="8"/>
  <c r="AC1167" i="8"/>
  <c r="AF1166" i="8"/>
  <c r="AE1166" i="8"/>
  <c r="AD1166" i="8"/>
  <c r="AC1166" i="8"/>
  <c r="AF1165" i="8"/>
  <c r="AE1165" i="8"/>
  <c r="AD1165" i="8"/>
  <c r="AC1165" i="8"/>
  <c r="AF1164" i="8"/>
  <c r="AE1164" i="8"/>
  <c r="AD1164" i="8"/>
  <c r="AC1164" i="8"/>
  <c r="AF1163" i="8"/>
  <c r="AE1163" i="8"/>
  <c r="AD1163" i="8"/>
  <c r="AC1163" i="8"/>
  <c r="AF1162" i="8"/>
  <c r="AE1162" i="8"/>
  <c r="AD1162" i="8"/>
  <c r="AC1162" i="8"/>
  <c r="AF1161" i="8"/>
  <c r="AE1161" i="8"/>
  <c r="AD1161" i="8"/>
  <c r="AC1161" i="8"/>
  <c r="AF1160" i="8"/>
  <c r="AE1160" i="8"/>
  <c r="AD1160" i="8"/>
  <c r="AC1160" i="8"/>
  <c r="AF1159" i="8"/>
  <c r="AE1159" i="8"/>
  <c r="AD1159" i="8"/>
  <c r="AC1159" i="8"/>
  <c r="AF1158" i="8"/>
  <c r="AE1158" i="8"/>
  <c r="AD1158" i="8"/>
  <c r="AC1158" i="8"/>
  <c r="AF1157" i="8"/>
  <c r="AE1157" i="8"/>
  <c r="AD1157" i="8"/>
  <c r="AC1157" i="8"/>
  <c r="AF1156" i="8"/>
  <c r="AE1156" i="8"/>
  <c r="AD1156" i="8"/>
  <c r="AC1156" i="8"/>
  <c r="AF1155" i="8"/>
  <c r="AE1155" i="8"/>
  <c r="AD1155" i="8"/>
  <c r="AC1155" i="8"/>
  <c r="AF1154" i="8"/>
  <c r="AE1154" i="8"/>
  <c r="AD1154" i="8"/>
  <c r="AC1154" i="8"/>
  <c r="AF1153" i="8"/>
  <c r="AE1153" i="8"/>
  <c r="AD1153" i="8"/>
  <c r="AC1153" i="8"/>
  <c r="AF1152" i="8"/>
  <c r="AE1152" i="8"/>
  <c r="AD1152" i="8"/>
  <c r="AC1152" i="8"/>
  <c r="AF1151" i="8"/>
  <c r="AE1151" i="8"/>
  <c r="AD1151" i="8"/>
  <c r="AC1151" i="8"/>
  <c r="AF1150" i="8"/>
  <c r="AE1150" i="8"/>
  <c r="AD1150" i="8"/>
  <c r="AC1150" i="8"/>
  <c r="AF1149" i="8"/>
  <c r="AE1149" i="8"/>
  <c r="AD1149" i="8"/>
  <c r="AC1149" i="8"/>
  <c r="AF1148" i="8"/>
  <c r="AE1148" i="8"/>
  <c r="AD1148" i="8"/>
  <c r="AC1148" i="8"/>
  <c r="AF1147" i="8"/>
  <c r="AE1147" i="8"/>
  <c r="AD1147" i="8"/>
  <c r="AC1147" i="8"/>
  <c r="AF1146" i="8"/>
  <c r="AE1146" i="8"/>
  <c r="AD1146" i="8"/>
  <c r="AC1146" i="8"/>
  <c r="AF1145" i="8"/>
  <c r="AE1145" i="8"/>
  <c r="AD1145" i="8"/>
  <c r="AC1145" i="8"/>
  <c r="AF1144" i="8"/>
  <c r="AE1144" i="8"/>
  <c r="AD1144" i="8"/>
  <c r="AC1144" i="8"/>
  <c r="AF1143" i="8"/>
  <c r="AE1143" i="8"/>
  <c r="AD1143" i="8"/>
  <c r="AC1143" i="8"/>
  <c r="AF1142" i="8"/>
  <c r="AE1142" i="8"/>
  <c r="AD1142" i="8"/>
  <c r="AC1142" i="8"/>
  <c r="AF1141" i="8"/>
  <c r="AE1141" i="8"/>
  <c r="AD1141" i="8"/>
  <c r="AC1141" i="8"/>
  <c r="AF1140" i="8"/>
  <c r="AE1140" i="8"/>
  <c r="AD1140" i="8"/>
  <c r="AC1140" i="8"/>
  <c r="AF1139" i="8"/>
  <c r="AE1139" i="8"/>
  <c r="AD1139" i="8"/>
  <c r="AC1139" i="8"/>
  <c r="AF1138" i="8"/>
  <c r="AE1138" i="8"/>
  <c r="AD1138" i="8"/>
  <c r="AC1138" i="8"/>
  <c r="AF1137" i="8"/>
  <c r="AE1137" i="8"/>
  <c r="AD1137" i="8"/>
  <c r="AC1137" i="8"/>
  <c r="AF1136" i="8"/>
  <c r="AE1136" i="8"/>
  <c r="AD1136" i="8"/>
  <c r="AC1136" i="8"/>
  <c r="AF1135" i="8"/>
  <c r="AE1135" i="8"/>
  <c r="AD1135" i="8"/>
  <c r="AC1135" i="8"/>
  <c r="AF1134" i="8"/>
  <c r="AE1134" i="8"/>
  <c r="AD1134" i="8"/>
  <c r="AC1134" i="8"/>
  <c r="AF1133" i="8"/>
  <c r="AE1133" i="8"/>
  <c r="AD1133" i="8"/>
  <c r="AC1133" i="8"/>
  <c r="AF1132" i="8"/>
  <c r="AE1132" i="8"/>
  <c r="AD1132" i="8"/>
  <c r="AC1132" i="8"/>
  <c r="AF1131" i="8"/>
  <c r="AE1131" i="8"/>
  <c r="AD1131" i="8"/>
  <c r="AC1131" i="8"/>
  <c r="AF1130" i="8"/>
  <c r="AE1130" i="8"/>
  <c r="AD1130" i="8"/>
  <c r="AC1130" i="8"/>
  <c r="AF1129" i="8"/>
  <c r="AE1129" i="8"/>
  <c r="AD1129" i="8"/>
  <c r="AC1129" i="8"/>
  <c r="AF1128" i="8"/>
  <c r="AE1128" i="8"/>
  <c r="AD1128" i="8"/>
  <c r="AC1128" i="8"/>
  <c r="AF1127" i="8"/>
  <c r="AE1127" i="8"/>
  <c r="AD1127" i="8"/>
  <c r="AC1127" i="8"/>
  <c r="AF1126" i="8"/>
  <c r="AE1126" i="8"/>
  <c r="AD1126" i="8"/>
  <c r="AC1126" i="8"/>
  <c r="AF1125" i="8"/>
  <c r="AE1125" i="8"/>
  <c r="AD1125" i="8"/>
  <c r="AC1125" i="8"/>
  <c r="AF1124" i="8"/>
  <c r="AE1124" i="8"/>
  <c r="AD1124" i="8"/>
  <c r="AC1124" i="8"/>
  <c r="AF1123" i="8"/>
  <c r="AE1123" i="8"/>
  <c r="AD1123" i="8"/>
  <c r="AC1123" i="8"/>
  <c r="AF1121" i="8"/>
  <c r="AE1121" i="8"/>
  <c r="AD1121" i="8"/>
  <c r="AC1121" i="8"/>
  <c r="AF1120" i="8"/>
  <c r="AE1120" i="8"/>
  <c r="AD1120" i="8"/>
  <c r="AC1120" i="8"/>
  <c r="AF1119" i="8"/>
  <c r="AE1119" i="8"/>
  <c r="AD1119" i="8"/>
  <c r="AC1119" i="8"/>
  <c r="AF1118" i="8"/>
  <c r="AE1118" i="8"/>
  <c r="AD1118" i="8"/>
  <c r="AC1118" i="8"/>
  <c r="AF1116" i="8"/>
  <c r="AE1116" i="8"/>
  <c r="AD1116" i="8"/>
  <c r="AC1116" i="8"/>
  <c r="AF1115" i="8"/>
  <c r="AE1115" i="8"/>
  <c r="AD1115" i="8"/>
  <c r="AC1115" i="8"/>
  <c r="AF1114" i="8"/>
  <c r="AE1114" i="8"/>
  <c r="AD1114" i="8"/>
  <c r="AC1114" i="8"/>
  <c r="AF1113" i="8"/>
  <c r="AE1113" i="8"/>
  <c r="AD1113" i="8"/>
  <c r="AC1113" i="8"/>
  <c r="AF1111" i="8"/>
  <c r="AE1111" i="8"/>
  <c r="AD1111" i="8"/>
  <c r="AC1111" i="8"/>
  <c r="AF1110" i="8"/>
  <c r="AE1110" i="8"/>
  <c r="AD1110" i="8"/>
  <c r="AC1110" i="8"/>
  <c r="AF1109" i="8"/>
  <c r="AE1109" i="8"/>
  <c r="AD1109" i="8"/>
  <c r="AC1109" i="8"/>
  <c r="AF1108" i="8"/>
  <c r="AE1108" i="8"/>
  <c r="AD1108" i="8"/>
  <c r="AC1108" i="8"/>
  <c r="AF1107" i="8"/>
  <c r="AE1107" i="8"/>
  <c r="AD1107" i="8"/>
  <c r="AC1107" i="8"/>
  <c r="AF1106" i="8"/>
  <c r="AE1106" i="8"/>
  <c r="AD1106" i="8"/>
  <c r="AC1106" i="8"/>
  <c r="AF1105" i="8"/>
  <c r="AE1105" i="8"/>
  <c r="AD1105" i="8"/>
  <c r="AC1105" i="8"/>
  <c r="AF1104" i="8"/>
  <c r="AE1104" i="8"/>
  <c r="AD1104" i="8"/>
  <c r="AC1104" i="8"/>
  <c r="AF1103" i="8"/>
  <c r="AE1103" i="8"/>
  <c r="AD1103" i="8"/>
  <c r="AC1103" i="8"/>
  <c r="AF1102" i="8"/>
  <c r="AE1102" i="8"/>
  <c r="AD1102" i="8"/>
  <c r="AC1102" i="8"/>
  <c r="AF1101" i="8"/>
  <c r="AE1101" i="8"/>
  <c r="AD1101" i="8"/>
  <c r="AC1101" i="8"/>
  <c r="AF1100" i="8"/>
  <c r="AE1100" i="8"/>
  <c r="AD1100" i="8"/>
  <c r="AC1100" i="8"/>
  <c r="AF1099" i="8"/>
  <c r="AE1099" i="8"/>
  <c r="AD1099" i="8"/>
  <c r="AC1099" i="8"/>
  <c r="AF1098" i="8"/>
  <c r="AE1098" i="8"/>
  <c r="AD1098" i="8"/>
  <c r="AC1098" i="8"/>
  <c r="AF1097" i="8"/>
  <c r="AE1097" i="8"/>
  <c r="AD1097" i="8"/>
  <c r="AC1097" i="8"/>
  <c r="AF1096" i="8"/>
  <c r="AE1096" i="8"/>
  <c r="AD1096" i="8"/>
  <c r="AC1096" i="8"/>
  <c r="AF1095" i="8"/>
  <c r="AE1095" i="8"/>
  <c r="AD1095" i="8"/>
  <c r="AC1095" i="8"/>
  <c r="AF1094" i="8"/>
  <c r="AE1094" i="8"/>
  <c r="AD1094" i="8"/>
  <c r="AC1094" i="8"/>
  <c r="AF1092" i="8"/>
  <c r="AE1092" i="8"/>
  <c r="AD1092" i="8"/>
  <c r="AC1092" i="8"/>
  <c r="AF1091" i="8"/>
  <c r="AE1091" i="8"/>
  <c r="AD1091" i="8"/>
  <c r="AC1091" i="8"/>
  <c r="AF1090" i="8"/>
  <c r="AE1090" i="8"/>
  <c r="AD1090" i="8"/>
  <c r="AC1090" i="8"/>
  <c r="AF1088" i="8"/>
  <c r="AE1088" i="8"/>
  <c r="AD1088" i="8"/>
  <c r="AC1088" i="8"/>
  <c r="AF1086" i="8"/>
  <c r="AE1086" i="8"/>
  <c r="AD1086" i="8"/>
  <c r="AC1086" i="8"/>
  <c r="AF1085" i="8"/>
  <c r="AE1085" i="8"/>
  <c r="AD1085" i="8"/>
  <c r="AC1085" i="8"/>
  <c r="AF1084" i="8"/>
  <c r="AE1084" i="8"/>
  <c r="AD1084" i="8"/>
  <c r="AC1084" i="8"/>
  <c r="AF1083" i="8"/>
  <c r="AE1083" i="8"/>
  <c r="AD1083" i="8"/>
  <c r="AC1083" i="8"/>
  <c r="AF1082" i="8"/>
  <c r="AE1082" i="8"/>
  <c r="AD1082" i="8"/>
  <c r="AC1082" i="8"/>
  <c r="AF1081" i="8"/>
  <c r="AE1081" i="8"/>
  <c r="AD1081" i="8"/>
  <c r="AC1081" i="8"/>
  <c r="AF1080" i="8"/>
  <c r="AE1080" i="8"/>
  <c r="AD1080" i="8"/>
  <c r="AC1080" i="8"/>
  <c r="AF1079" i="8"/>
  <c r="AE1079" i="8"/>
  <c r="AD1079" i="8"/>
  <c r="AC1079" i="8"/>
  <c r="AF1078" i="8"/>
  <c r="AE1078" i="8"/>
  <c r="AD1078" i="8"/>
  <c r="AC1078" i="8"/>
  <c r="AF1077" i="8"/>
  <c r="AE1077" i="8"/>
  <c r="AD1077" i="8"/>
  <c r="AC1077" i="8"/>
  <c r="AF1076" i="8"/>
  <c r="AE1076" i="8"/>
  <c r="AD1076" i="8"/>
  <c r="AC1076" i="8"/>
  <c r="AF1075" i="8"/>
  <c r="AE1075" i="8"/>
  <c r="AD1075" i="8"/>
  <c r="AC1075" i="8"/>
  <c r="AF1074" i="8"/>
  <c r="AE1074" i="8"/>
  <c r="AD1074" i="8"/>
  <c r="AC1074" i="8"/>
  <c r="AF1073" i="8"/>
  <c r="AE1073" i="8"/>
  <c r="AD1073" i="8"/>
  <c r="AC1073" i="8"/>
  <c r="AF1072" i="8"/>
  <c r="AE1072" i="8"/>
  <c r="AD1072" i="8"/>
  <c r="AC1072" i="8"/>
  <c r="AF1071" i="8"/>
  <c r="AE1071" i="8"/>
  <c r="AD1071" i="8"/>
  <c r="AC1071" i="8"/>
  <c r="AF1070" i="8"/>
  <c r="AE1070" i="8"/>
  <c r="AD1070" i="8"/>
  <c r="AC1070" i="8"/>
  <c r="AF1069" i="8"/>
  <c r="AE1069" i="8"/>
  <c r="AD1069" i="8"/>
  <c r="AC1069" i="8"/>
  <c r="AF1068" i="8"/>
  <c r="AE1068" i="8"/>
  <c r="AD1068" i="8"/>
  <c r="AC1068" i="8"/>
  <c r="AF1067" i="8"/>
  <c r="AE1067" i="8"/>
  <c r="AD1067" i="8"/>
  <c r="AC1067" i="8"/>
  <c r="AF1066" i="8"/>
  <c r="AE1066" i="8"/>
  <c r="AD1066" i="8"/>
  <c r="AC1066" i="8"/>
  <c r="AF1065" i="8"/>
  <c r="AE1065" i="8"/>
  <c r="AD1065" i="8"/>
  <c r="AC1065" i="8"/>
  <c r="AF1064" i="8"/>
  <c r="AE1064" i="8"/>
  <c r="AD1064" i="8"/>
  <c r="AC1064" i="8"/>
  <c r="AF1063" i="8"/>
  <c r="AE1063" i="8"/>
  <c r="AD1063" i="8"/>
  <c r="AC1063" i="8"/>
  <c r="AF1062" i="8"/>
  <c r="AE1062" i="8"/>
  <c r="AD1062" i="8"/>
  <c r="AC1062" i="8"/>
  <c r="AF1061" i="8"/>
  <c r="AE1061" i="8"/>
  <c r="AD1061" i="8"/>
  <c r="AC1061" i="8"/>
  <c r="AF1060" i="8"/>
  <c r="AE1060" i="8"/>
  <c r="AD1060" i="8"/>
  <c r="AC1060" i="8"/>
  <c r="AF1059" i="8"/>
  <c r="AE1059" i="8"/>
  <c r="AD1059" i="8"/>
  <c r="AC1059" i="8"/>
  <c r="AF1058" i="8"/>
  <c r="AE1058" i="8"/>
  <c r="AD1058" i="8"/>
  <c r="AC1058" i="8"/>
  <c r="AF1057" i="8"/>
  <c r="AE1057" i="8"/>
  <c r="AD1057" i="8"/>
  <c r="AC1057" i="8"/>
  <c r="AF1056" i="8"/>
  <c r="AE1056" i="8"/>
  <c r="AD1056" i="8"/>
  <c r="AC1056" i="8"/>
  <c r="AF1055" i="8"/>
  <c r="AE1055" i="8"/>
  <c r="AD1055" i="8"/>
  <c r="AC1055" i="8"/>
  <c r="AF1054" i="8"/>
  <c r="AE1054" i="8"/>
  <c r="AD1054" i="8"/>
  <c r="AC1054" i="8"/>
  <c r="AF1053" i="8"/>
  <c r="AE1053" i="8"/>
  <c r="AD1053" i="8"/>
  <c r="AC1053" i="8"/>
  <c r="AF1052" i="8"/>
  <c r="AE1052" i="8"/>
  <c r="AD1052" i="8"/>
  <c r="AC1052" i="8"/>
  <c r="AF1051" i="8"/>
  <c r="AE1051" i="8"/>
  <c r="AD1051" i="8"/>
  <c r="AC1051" i="8"/>
  <c r="AF1050" i="8"/>
  <c r="AE1050" i="8"/>
  <c r="AD1050" i="8"/>
  <c r="AC1050" i="8"/>
  <c r="AF1049" i="8"/>
  <c r="AE1049" i="8"/>
  <c r="AD1049" i="8"/>
  <c r="AC1049" i="8"/>
  <c r="AF1048" i="8"/>
  <c r="AE1048" i="8"/>
  <c r="AD1048" i="8"/>
  <c r="AC1048" i="8"/>
  <c r="AF1047" i="8"/>
  <c r="AE1047" i="8"/>
  <c r="AD1047" i="8"/>
  <c r="AC1047" i="8"/>
  <c r="AF1046" i="8"/>
  <c r="AE1046" i="8"/>
  <c r="AD1046" i="8"/>
  <c r="AC1046" i="8"/>
  <c r="AF1045" i="8"/>
  <c r="AE1045" i="8"/>
  <c r="AD1045" i="8"/>
  <c r="AC1045" i="8"/>
  <c r="AF1044" i="8"/>
  <c r="AE1044" i="8"/>
  <c r="AD1044" i="8"/>
  <c r="AC1044" i="8"/>
  <c r="AF1043" i="8"/>
  <c r="AE1043" i="8"/>
  <c r="AD1043" i="8"/>
  <c r="AC1043" i="8"/>
  <c r="AF1042" i="8"/>
  <c r="AE1042" i="8"/>
  <c r="AD1042" i="8"/>
  <c r="AC1042" i="8"/>
  <c r="AF1041" i="8"/>
  <c r="AE1041" i="8"/>
  <c r="AD1041" i="8"/>
  <c r="AC1041" i="8"/>
  <c r="AF1040" i="8"/>
  <c r="AE1040" i="8"/>
  <c r="AD1040" i="8"/>
  <c r="AC1040" i="8"/>
  <c r="AF1039" i="8"/>
  <c r="AE1039" i="8"/>
  <c r="AD1039" i="8"/>
  <c r="AC1039" i="8"/>
  <c r="AF1038" i="8"/>
  <c r="AE1038" i="8"/>
  <c r="AD1038" i="8"/>
  <c r="AC1038" i="8"/>
  <c r="AF1037" i="8"/>
  <c r="AE1037" i="8"/>
  <c r="AD1037" i="8"/>
  <c r="AC1037" i="8"/>
  <c r="AF1034" i="8"/>
  <c r="AE1034" i="8"/>
  <c r="AD1034" i="8"/>
  <c r="AC1034" i="8"/>
  <c r="AF1033" i="8"/>
  <c r="AE1033" i="8"/>
  <c r="AD1033" i="8"/>
  <c r="AC1033" i="8"/>
  <c r="AF1032" i="8"/>
  <c r="AE1032" i="8"/>
  <c r="AD1032" i="8"/>
  <c r="AC1032" i="8"/>
  <c r="AF1031" i="8"/>
  <c r="AE1031" i="8"/>
  <c r="AD1031" i="8"/>
  <c r="AC1031" i="8"/>
  <c r="AF1030" i="8"/>
  <c r="AE1030" i="8"/>
  <c r="AD1030" i="8"/>
  <c r="AC1030" i="8"/>
  <c r="AF1029" i="8"/>
  <c r="AE1029" i="8"/>
  <c r="AD1029" i="8"/>
  <c r="AC1029" i="8"/>
  <c r="AF1026" i="8"/>
  <c r="AE1026" i="8"/>
  <c r="AD1026" i="8"/>
  <c r="AC1026" i="8"/>
  <c r="AF1025" i="8"/>
  <c r="AE1025" i="8"/>
  <c r="AD1025" i="8"/>
  <c r="AC1025" i="8"/>
  <c r="AF1024" i="8"/>
  <c r="AE1024" i="8"/>
  <c r="AD1024" i="8"/>
  <c r="AC1024" i="8"/>
  <c r="AF1023" i="8"/>
  <c r="AE1023" i="8"/>
  <c r="AD1023" i="8"/>
  <c r="AC1023" i="8"/>
  <c r="AF1022" i="8"/>
  <c r="AE1022" i="8"/>
  <c r="AD1022" i="8"/>
  <c r="AC1022" i="8"/>
  <c r="AF1021" i="8"/>
  <c r="AE1021" i="8"/>
  <c r="AD1021" i="8"/>
  <c r="AC1021" i="8"/>
  <c r="AF1020" i="8"/>
  <c r="AE1020" i="8"/>
  <c r="AD1020" i="8"/>
  <c r="AC1020" i="8"/>
  <c r="AF1019" i="8"/>
  <c r="AE1019" i="8"/>
  <c r="AD1019" i="8"/>
  <c r="AC1019" i="8"/>
  <c r="AF1018" i="8"/>
  <c r="AE1018" i="8"/>
  <c r="AD1018" i="8"/>
  <c r="AC1018" i="8"/>
  <c r="AF1017" i="8"/>
  <c r="AE1017" i="8"/>
  <c r="AD1017" i="8"/>
  <c r="AC1017" i="8"/>
  <c r="AF1016" i="8"/>
  <c r="AE1016" i="8"/>
  <c r="AD1016" i="8"/>
  <c r="AC1016" i="8"/>
  <c r="AF1015" i="8"/>
  <c r="AE1015" i="8"/>
  <c r="AD1015" i="8"/>
  <c r="AC1015" i="8"/>
  <c r="AF1014" i="8"/>
  <c r="AE1014" i="8"/>
  <c r="AD1014" i="8"/>
  <c r="AC1014" i="8"/>
  <c r="AF1013" i="8"/>
  <c r="AE1013" i="8"/>
  <c r="AD1013" i="8"/>
  <c r="AC1013" i="8"/>
  <c r="AF1012" i="8"/>
  <c r="AE1012" i="8"/>
  <c r="AD1012" i="8"/>
  <c r="AC1012" i="8"/>
  <c r="AF1011" i="8"/>
  <c r="AE1011" i="8"/>
  <c r="AD1011" i="8"/>
  <c r="AC1011" i="8"/>
  <c r="AF1010" i="8"/>
  <c r="AE1010" i="8"/>
  <c r="AD1010" i="8"/>
  <c r="AC1010" i="8"/>
  <c r="AF1009" i="8"/>
  <c r="AE1009" i="8"/>
  <c r="AD1009" i="8"/>
  <c r="AC1009" i="8"/>
  <c r="AF1008" i="8"/>
  <c r="AE1008" i="8"/>
  <c r="AD1008" i="8"/>
  <c r="AC1008" i="8"/>
  <c r="AF1007" i="8"/>
  <c r="AE1007" i="8"/>
  <c r="AD1007" i="8"/>
  <c r="AC1007" i="8"/>
  <c r="AF1006" i="8"/>
  <c r="AE1006" i="8"/>
  <c r="AD1006" i="8"/>
  <c r="AC1006" i="8"/>
  <c r="AF1005" i="8"/>
  <c r="AE1005" i="8"/>
  <c r="AD1005" i="8"/>
  <c r="AC1005" i="8"/>
  <c r="AF1004" i="8"/>
  <c r="AE1004" i="8"/>
  <c r="AD1004" i="8"/>
  <c r="AC1004" i="8"/>
  <c r="AF1003" i="8"/>
  <c r="AE1003" i="8"/>
  <c r="AD1003" i="8"/>
  <c r="AC1003" i="8"/>
  <c r="AF1002" i="8"/>
  <c r="AE1002" i="8"/>
  <c r="AD1002" i="8"/>
  <c r="AC1002" i="8"/>
  <c r="AF1001" i="8"/>
  <c r="AE1001" i="8"/>
  <c r="AD1001" i="8"/>
  <c r="AC1001" i="8"/>
  <c r="AF1000" i="8"/>
  <c r="AE1000" i="8"/>
  <c r="AD1000" i="8"/>
  <c r="AC1000" i="8"/>
  <c r="AF999" i="8"/>
  <c r="AE999" i="8"/>
  <c r="AD999" i="8"/>
  <c r="AC999" i="8"/>
  <c r="AF998" i="8"/>
  <c r="AE998" i="8"/>
  <c r="AD998" i="8"/>
  <c r="AC998" i="8"/>
  <c r="AF997" i="8"/>
  <c r="AE997" i="8"/>
  <c r="AD997" i="8"/>
  <c r="AC997" i="8"/>
  <c r="AF995" i="8"/>
  <c r="AE995" i="8"/>
  <c r="AD995" i="8"/>
  <c r="AC995" i="8"/>
  <c r="AF994" i="8"/>
  <c r="AE994" i="8"/>
  <c r="AD994" i="8"/>
  <c r="AC994" i="8"/>
  <c r="AF993" i="8"/>
  <c r="AE993" i="8"/>
  <c r="AD993" i="8"/>
  <c r="AC993" i="8"/>
  <c r="AF992" i="8"/>
  <c r="AE992" i="8"/>
  <c r="AD992" i="8"/>
  <c r="AC992" i="8"/>
  <c r="AF991" i="8"/>
  <c r="AE991" i="8"/>
  <c r="AD991" i="8"/>
  <c r="AC991" i="8"/>
  <c r="AF990" i="8"/>
  <c r="AE990" i="8"/>
  <c r="AD990" i="8"/>
  <c r="AC990" i="8"/>
  <c r="AF989" i="8"/>
  <c r="AE989" i="8"/>
  <c r="AD989" i="8"/>
  <c r="AC989" i="8"/>
  <c r="AF988" i="8"/>
  <c r="AE988" i="8"/>
  <c r="AD988" i="8"/>
  <c r="AC988" i="8"/>
  <c r="AF987" i="8"/>
  <c r="AE987" i="8"/>
  <c r="AD987" i="8"/>
  <c r="AC987" i="8"/>
  <c r="AF986" i="8"/>
  <c r="AE986" i="8"/>
  <c r="AD986" i="8"/>
  <c r="AC986" i="8"/>
  <c r="AF984" i="8"/>
  <c r="AE984" i="8"/>
  <c r="AD984" i="8"/>
  <c r="AC984" i="8"/>
  <c r="AF983" i="8"/>
  <c r="AE983" i="8"/>
  <c r="AD983" i="8"/>
  <c r="AC983" i="8"/>
  <c r="AF982" i="8"/>
  <c r="AE982" i="8"/>
  <c r="AD982" i="8"/>
  <c r="AC982" i="8"/>
  <c r="AF981" i="8"/>
  <c r="AE981" i="8"/>
  <c r="AD981" i="8"/>
  <c r="AC981" i="8"/>
  <c r="AF980" i="8"/>
  <c r="AE980" i="8"/>
  <c r="AD980" i="8"/>
  <c r="AC980" i="8"/>
  <c r="AF979" i="8"/>
  <c r="AE979" i="8"/>
  <c r="AD979" i="8"/>
  <c r="AC979" i="8"/>
  <c r="AF978" i="8"/>
  <c r="AE978" i="8"/>
  <c r="AD978" i="8"/>
  <c r="AC978" i="8"/>
  <c r="AF977" i="8"/>
  <c r="AE977" i="8"/>
  <c r="AD977" i="8"/>
  <c r="AC977" i="8"/>
  <c r="AF976" i="8"/>
  <c r="AE976" i="8"/>
  <c r="AD976" i="8"/>
  <c r="AC976" i="8"/>
  <c r="AF975" i="8"/>
  <c r="AE975" i="8"/>
  <c r="AD975" i="8"/>
  <c r="AC975" i="8"/>
  <c r="AF973" i="8"/>
  <c r="AE973" i="8"/>
  <c r="AD973" i="8"/>
  <c r="AC973" i="8"/>
  <c r="AF972" i="8"/>
  <c r="AE972" i="8"/>
  <c r="AD972" i="8"/>
  <c r="AC972" i="8"/>
  <c r="AF971" i="8"/>
  <c r="AE971" i="8"/>
  <c r="AD971" i="8"/>
  <c r="AC971" i="8"/>
  <c r="AF969" i="8"/>
  <c r="AE969" i="8"/>
  <c r="AD969" i="8"/>
  <c r="AC969" i="8"/>
  <c r="AF968" i="8"/>
  <c r="AE968" i="8"/>
  <c r="AD968" i="8"/>
  <c r="AC968" i="8"/>
  <c r="AF966" i="8"/>
  <c r="AE966" i="8"/>
  <c r="AD966" i="8"/>
  <c r="AC966" i="8"/>
  <c r="AF963" i="8"/>
  <c r="AE963" i="8"/>
  <c r="AD963" i="8"/>
  <c r="AC963" i="8"/>
  <c r="AF962" i="8"/>
  <c r="AE962" i="8"/>
  <c r="AD962" i="8"/>
  <c r="AC962" i="8"/>
  <c r="AF961" i="8"/>
  <c r="AE961" i="8"/>
  <c r="AD961" i="8"/>
  <c r="AC961" i="8"/>
  <c r="AF960" i="8"/>
  <c r="AE960" i="8"/>
  <c r="AD960" i="8"/>
  <c r="AC960" i="8"/>
  <c r="AF959" i="8"/>
  <c r="AE959" i="8"/>
  <c r="AD959" i="8"/>
  <c r="AC959" i="8"/>
  <c r="AF958" i="8"/>
  <c r="AE958" i="8"/>
  <c r="AD958" i="8"/>
  <c r="AC958" i="8"/>
  <c r="AF957" i="8"/>
  <c r="AE957" i="8"/>
  <c r="AD957" i="8"/>
  <c r="AC957" i="8"/>
  <c r="AF955" i="8"/>
  <c r="AE955" i="8"/>
  <c r="AD955" i="8"/>
  <c r="AC955" i="8"/>
  <c r="AF954" i="8"/>
  <c r="AE954" i="8"/>
  <c r="AD954" i="8"/>
  <c r="AC954" i="8"/>
  <c r="AF953" i="8"/>
  <c r="AE953" i="8"/>
  <c r="AD953" i="8"/>
  <c r="AC953" i="8"/>
  <c r="AF952" i="8"/>
  <c r="AE952" i="8"/>
  <c r="AD952" i="8"/>
  <c r="AC952" i="8"/>
  <c r="AF951" i="8"/>
  <c r="AE951" i="8"/>
  <c r="AD951" i="8"/>
  <c r="AC951" i="8"/>
  <c r="AF950" i="8"/>
  <c r="AE950" i="8"/>
  <c r="AD950" i="8"/>
  <c r="AC950" i="8"/>
  <c r="AF949" i="8"/>
  <c r="AE949" i="8"/>
  <c r="AD949" i="8"/>
  <c r="AC949" i="8"/>
  <c r="AF948" i="8"/>
  <c r="AE948" i="8"/>
  <c r="AD948" i="8"/>
  <c r="AC948" i="8"/>
  <c r="AF947" i="8"/>
  <c r="AE947" i="8"/>
  <c r="AD947" i="8"/>
  <c r="AC947" i="8"/>
  <c r="AF946" i="8"/>
  <c r="AE946" i="8"/>
  <c r="AD946" i="8"/>
  <c r="AC946" i="8"/>
  <c r="AF945" i="8"/>
  <c r="AE945" i="8"/>
  <c r="AD945" i="8"/>
  <c r="AC945" i="8"/>
  <c r="AF944" i="8"/>
  <c r="AE944" i="8"/>
  <c r="AD944" i="8"/>
  <c r="AC944" i="8"/>
  <c r="AF943" i="8"/>
  <c r="AE943" i="8"/>
  <c r="AD943" i="8"/>
  <c r="AC943" i="8"/>
  <c r="AF942" i="8"/>
  <c r="AE942" i="8"/>
  <c r="AD942" i="8"/>
  <c r="AC942" i="8"/>
  <c r="AF941" i="8"/>
  <c r="AE941" i="8"/>
  <c r="AD941" i="8"/>
  <c r="AC941" i="8"/>
  <c r="AF940" i="8"/>
  <c r="AE940" i="8"/>
  <c r="AD940" i="8"/>
  <c r="AC940" i="8"/>
  <c r="AF939" i="8"/>
  <c r="AE939" i="8"/>
  <c r="AD939" i="8"/>
  <c r="AC939" i="8"/>
  <c r="AF938" i="8"/>
  <c r="AE938" i="8"/>
  <c r="AD938" i="8"/>
  <c r="AC938" i="8"/>
  <c r="AF937" i="8"/>
  <c r="AE937" i="8"/>
  <c r="AD937" i="8"/>
  <c r="AC937" i="8"/>
  <c r="AF936" i="8"/>
  <c r="AE936" i="8"/>
  <c r="AD936" i="8"/>
  <c r="AC936" i="8"/>
  <c r="AF935" i="8"/>
  <c r="AE935" i="8"/>
  <c r="AD935" i="8"/>
  <c r="AC935" i="8"/>
  <c r="AF934" i="8"/>
  <c r="AE934" i="8"/>
  <c r="AD934" i="8"/>
  <c r="AC934" i="8"/>
  <c r="AF933" i="8"/>
  <c r="AE933" i="8"/>
  <c r="AD933" i="8"/>
  <c r="AC933" i="8"/>
  <c r="AF932" i="8"/>
  <c r="AE932" i="8"/>
  <c r="AD932" i="8"/>
  <c r="AC932" i="8"/>
  <c r="AF931" i="8"/>
  <c r="AE931" i="8"/>
  <c r="AD931" i="8"/>
  <c r="AC931" i="8"/>
  <c r="AF930" i="8"/>
  <c r="AE930" i="8"/>
  <c r="AD930" i="8"/>
  <c r="AC930" i="8"/>
  <c r="AF929" i="8"/>
  <c r="AE929" i="8"/>
  <c r="AD929" i="8"/>
  <c r="AC929" i="8"/>
  <c r="AF928" i="8"/>
  <c r="AE928" i="8"/>
  <c r="AD928" i="8"/>
  <c r="AC928" i="8"/>
  <c r="AF927" i="8"/>
  <c r="AE927" i="8"/>
  <c r="AD927" i="8"/>
  <c r="AC927" i="8"/>
  <c r="AF926" i="8"/>
  <c r="AE926" i="8"/>
  <c r="AD926" i="8"/>
  <c r="AC926" i="8"/>
  <c r="AF925" i="8"/>
  <c r="AE925" i="8"/>
  <c r="AD925" i="8"/>
  <c r="AC925" i="8"/>
  <c r="AF924" i="8"/>
  <c r="AE924" i="8"/>
  <c r="AD924" i="8"/>
  <c r="AC924" i="8"/>
  <c r="AF923" i="8"/>
  <c r="AE923" i="8"/>
  <c r="AD923" i="8"/>
  <c r="AC923" i="8"/>
  <c r="AF922" i="8"/>
  <c r="AE922" i="8"/>
  <c r="AD922" i="8"/>
  <c r="AC922" i="8"/>
  <c r="AF921" i="8"/>
  <c r="AE921" i="8"/>
  <c r="AD921" i="8"/>
  <c r="AC921" i="8"/>
  <c r="AF920" i="8"/>
  <c r="AE920" i="8"/>
  <c r="AD920" i="8"/>
  <c r="AC920" i="8"/>
  <c r="AF918" i="8"/>
  <c r="AE918" i="8"/>
  <c r="AD918" i="8"/>
  <c r="AC918" i="8"/>
  <c r="AF917" i="8"/>
  <c r="AE917" i="8"/>
  <c r="AD917" i="8"/>
  <c r="AC917" i="8"/>
  <c r="AF916" i="8"/>
  <c r="AE916" i="8"/>
  <c r="AD916" i="8"/>
  <c r="AC916" i="8"/>
  <c r="AF915" i="8"/>
  <c r="AE915" i="8"/>
  <c r="AD915" i="8"/>
  <c r="AC915" i="8"/>
  <c r="AF914" i="8"/>
  <c r="AE914" i="8"/>
  <c r="AD914" i="8"/>
  <c r="AC914" i="8"/>
  <c r="AF913" i="8"/>
  <c r="AE913" i="8"/>
  <c r="AD913" i="8"/>
  <c r="AC913" i="8"/>
  <c r="AF912" i="8"/>
  <c r="AE912" i="8"/>
  <c r="AD912" i="8"/>
  <c r="AC912" i="8"/>
  <c r="AF911" i="8"/>
  <c r="AE911" i="8"/>
  <c r="AD911" i="8"/>
  <c r="AC911" i="8"/>
  <c r="AF910" i="8"/>
  <c r="AE910" i="8"/>
  <c r="AD910" i="8"/>
  <c r="AC910" i="8"/>
  <c r="AF906" i="8"/>
  <c r="AE906" i="8"/>
  <c r="AD906" i="8"/>
  <c r="AC906" i="8"/>
  <c r="AF905" i="8"/>
  <c r="AE905" i="8"/>
  <c r="AD905" i="8"/>
  <c r="AC905" i="8"/>
  <c r="AF904" i="8"/>
  <c r="AE904" i="8"/>
  <c r="AD904" i="8"/>
  <c r="AC904" i="8"/>
  <c r="AF903" i="8"/>
  <c r="AE903" i="8"/>
  <c r="AD903" i="8"/>
  <c r="AC903" i="8"/>
  <c r="AF902" i="8"/>
  <c r="AE902" i="8"/>
  <c r="AD902" i="8"/>
  <c r="AC902" i="8"/>
  <c r="AF901" i="8"/>
  <c r="AE901" i="8"/>
  <c r="AD901" i="8"/>
  <c r="AC901" i="8"/>
  <c r="AF900" i="8"/>
  <c r="AE900" i="8"/>
  <c r="AD900" i="8"/>
  <c r="AC900" i="8"/>
  <c r="AF899" i="8"/>
  <c r="AE899" i="8"/>
  <c r="AD899" i="8"/>
  <c r="AC899" i="8"/>
  <c r="AF898" i="8"/>
  <c r="AE898" i="8"/>
  <c r="AD898" i="8"/>
  <c r="AC898" i="8"/>
  <c r="AF897" i="8"/>
  <c r="AE897" i="8"/>
  <c r="AD897" i="8"/>
  <c r="AC897" i="8"/>
  <c r="AF896" i="8"/>
  <c r="AE896" i="8"/>
  <c r="AD896" i="8"/>
  <c r="AC896" i="8"/>
  <c r="AF895" i="8"/>
  <c r="AE895" i="8"/>
  <c r="AD895" i="8"/>
  <c r="AC895" i="8"/>
  <c r="AF894" i="8"/>
  <c r="AE894" i="8"/>
  <c r="AD894" i="8"/>
  <c r="AC894" i="8"/>
  <c r="AF893" i="8"/>
  <c r="AE893" i="8"/>
  <c r="AD893" i="8"/>
  <c r="AC893" i="8"/>
  <c r="AF892" i="8"/>
  <c r="AE892" i="8"/>
  <c r="AD892" i="8"/>
  <c r="AC892" i="8"/>
  <c r="AF891" i="8"/>
  <c r="AE891" i="8"/>
  <c r="AD891" i="8"/>
  <c r="AC891" i="8"/>
  <c r="AF890" i="8"/>
  <c r="AE890" i="8"/>
  <c r="AD890" i="8"/>
  <c r="AC890" i="8"/>
  <c r="AF889" i="8"/>
  <c r="AE889" i="8"/>
  <c r="AD889" i="8"/>
  <c r="AC889" i="8"/>
  <c r="AF888" i="8"/>
  <c r="AE888" i="8"/>
  <c r="AD888" i="8"/>
  <c r="AC888" i="8"/>
  <c r="AF887" i="8"/>
  <c r="AE887" i="8"/>
  <c r="AD887" i="8"/>
  <c r="AC887" i="8"/>
  <c r="AF886" i="8"/>
  <c r="AE886" i="8"/>
  <c r="AD886" i="8"/>
  <c r="AC886" i="8"/>
  <c r="AF885" i="8"/>
  <c r="AE885" i="8"/>
  <c r="AD885" i="8"/>
  <c r="AC885" i="8"/>
  <c r="AF884" i="8"/>
  <c r="AE884" i="8"/>
  <c r="AD884" i="8"/>
  <c r="AC884" i="8"/>
  <c r="AF883" i="8"/>
  <c r="AE883" i="8"/>
  <c r="AD883" i="8"/>
  <c r="AC883" i="8"/>
  <c r="AF882" i="8"/>
  <c r="AE882" i="8"/>
  <c r="AD882" i="8"/>
  <c r="AC882" i="8"/>
  <c r="AF881" i="8"/>
  <c r="AE881" i="8"/>
  <c r="AD881" i="8"/>
  <c r="AC881" i="8"/>
  <c r="AF880" i="8"/>
  <c r="AE880" i="8"/>
  <c r="AD880" i="8"/>
  <c r="AC880" i="8"/>
  <c r="AF879" i="8"/>
  <c r="AE879" i="8"/>
  <c r="AD879" i="8"/>
  <c r="AC879" i="8"/>
  <c r="AF878" i="8"/>
  <c r="AE878" i="8"/>
  <c r="AD878" i="8"/>
  <c r="AC878" i="8"/>
  <c r="AF877" i="8"/>
  <c r="AE877" i="8"/>
  <c r="AD877" i="8"/>
  <c r="AC877" i="8"/>
  <c r="AF876" i="8"/>
  <c r="AE876" i="8"/>
  <c r="AD876" i="8"/>
  <c r="AC876" i="8"/>
  <c r="AF874" i="8"/>
  <c r="AE874" i="8"/>
  <c r="AD874" i="8"/>
  <c r="AC874" i="8"/>
  <c r="AF873" i="8"/>
  <c r="AE873" i="8"/>
  <c r="AD873" i="8"/>
  <c r="AC873" i="8"/>
  <c r="AF872" i="8"/>
  <c r="AE872" i="8"/>
  <c r="AD872" i="8"/>
  <c r="AC872" i="8"/>
  <c r="AF871" i="8"/>
  <c r="AE871" i="8"/>
  <c r="AD871" i="8"/>
  <c r="AC871" i="8"/>
  <c r="AF870" i="8"/>
  <c r="AE870" i="8"/>
  <c r="AD870" i="8"/>
  <c r="AC870" i="8"/>
  <c r="AF869" i="8"/>
  <c r="AE869" i="8"/>
  <c r="AD869" i="8"/>
  <c r="AC869" i="8"/>
  <c r="AF868" i="8"/>
  <c r="AE868" i="8"/>
  <c r="AD868" i="8"/>
  <c r="AC868" i="8"/>
  <c r="AF867" i="8"/>
  <c r="AE867" i="8"/>
  <c r="AD867" i="8"/>
  <c r="AC867" i="8"/>
  <c r="AF866" i="8"/>
  <c r="AE866" i="8"/>
  <c r="AD866" i="8"/>
  <c r="AC866" i="8"/>
  <c r="AF865" i="8"/>
  <c r="AE865" i="8"/>
  <c r="AD865" i="8"/>
  <c r="AC865" i="8"/>
  <c r="AF863" i="8"/>
  <c r="AE863" i="8"/>
  <c r="AD863" i="8"/>
  <c r="AC863" i="8"/>
  <c r="AF862" i="8"/>
  <c r="AE862" i="8"/>
  <c r="AD862" i="8"/>
  <c r="AC862" i="8"/>
  <c r="AF861" i="8"/>
  <c r="AE861" i="8"/>
  <c r="AD861" i="8"/>
  <c r="AC861" i="8"/>
  <c r="AF859" i="8"/>
  <c r="AE859" i="8"/>
  <c r="AD859" i="8"/>
  <c r="AC859" i="8"/>
  <c r="AF858" i="8"/>
  <c r="AE858" i="8"/>
  <c r="AD858" i="8"/>
  <c r="AC858" i="8"/>
  <c r="AF857" i="8"/>
  <c r="AE857" i="8"/>
  <c r="AD857" i="8"/>
  <c r="AC857" i="8"/>
  <c r="AF856" i="8"/>
  <c r="AE856" i="8"/>
  <c r="AD856" i="8"/>
  <c r="AC856" i="8"/>
  <c r="AF855" i="8"/>
  <c r="AE855" i="8"/>
  <c r="AD855" i="8"/>
  <c r="AC855" i="8"/>
  <c r="AF854" i="8"/>
  <c r="AE854" i="8"/>
  <c r="AD854" i="8"/>
  <c r="AC854" i="8"/>
  <c r="AF853" i="8"/>
  <c r="AE853" i="8"/>
  <c r="AD853" i="8"/>
  <c r="AC853" i="8"/>
  <c r="AF852" i="8"/>
  <c r="AE852" i="8"/>
  <c r="AD852" i="8"/>
  <c r="AC852" i="8"/>
  <c r="AF850" i="8"/>
  <c r="AE850" i="8"/>
  <c r="AD850" i="8"/>
  <c r="AC850" i="8"/>
  <c r="AF849" i="8"/>
  <c r="AE849" i="8"/>
  <c r="AD849" i="8"/>
  <c r="AC849" i="8"/>
  <c r="AF848" i="8"/>
  <c r="AE848" i="8"/>
  <c r="AD848" i="8"/>
  <c r="AC848" i="8"/>
  <c r="AF847" i="8"/>
  <c r="AE847" i="8"/>
  <c r="AD847" i="8"/>
  <c r="AC847" i="8"/>
  <c r="AF846" i="8"/>
  <c r="AE846" i="8"/>
  <c r="AD846" i="8"/>
  <c r="AC846" i="8"/>
  <c r="AF845" i="8"/>
  <c r="AE845" i="8"/>
  <c r="AD845" i="8"/>
  <c r="AC845" i="8"/>
  <c r="AF844" i="8"/>
  <c r="AE844" i="8"/>
  <c r="AD844" i="8"/>
  <c r="AC844" i="8"/>
  <c r="AF843" i="8"/>
  <c r="AE843" i="8"/>
  <c r="AD843" i="8"/>
  <c r="AC843" i="8"/>
  <c r="AF842" i="8"/>
  <c r="AE842" i="8"/>
  <c r="AD842" i="8"/>
  <c r="AC842" i="8"/>
  <c r="AF841" i="8"/>
  <c r="AE841" i="8"/>
  <c r="AD841" i="8"/>
  <c r="AC841" i="8"/>
  <c r="AF840" i="8"/>
  <c r="AE840" i="8"/>
  <c r="AD840" i="8"/>
  <c r="AC840" i="8"/>
  <c r="AF839" i="8"/>
  <c r="AE839" i="8"/>
  <c r="AD839" i="8"/>
  <c r="AC839" i="8"/>
  <c r="AF838" i="8"/>
  <c r="AE838" i="8"/>
  <c r="AD838" i="8"/>
  <c r="AC838" i="8"/>
  <c r="AF837" i="8"/>
  <c r="AE837" i="8"/>
  <c r="AD837" i="8"/>
  <c r="AC837" i="8"/>
  <c r="AF836" i="8"/>
  <c r="AE836" i="8"/>
  <c r="AD836" i="8"/>
  <c r="AC836" i="8"/>
  <c r="AF835" i="8"/>
  <c r="AE835" i="8"/>
  <c r="AD835" i="8"/>
  <c r="AC835" i="8"/>
  <c r="AF834" i="8"/>
  <c r="AE834" i="8"/>
  <c r="AD834" i="8"/>
  <c r="AC834" i="8"/>
  <c r="AF833" i="8"/>
  <c r="AE833" i="8"/>
  <c r="AD833" i="8"/>
  <c r="AC833" i="8"/>
  <c r="AF831" i="8"/>
  <c r="AE831" i="8"/>
  <c r="AD831" i="8"/>
  <c r="AC831" i="8"/>
  <c r="AF830" i="8"/>
  <c r="AE830" i="8"/>
  <c r="AD830" i="8"/>
  <c r="AC830" i="8"/>
  <c r="AF829" i="8"/>
  <c r="AE829" i="8"/>
  <c r="AD829" i="8"/>
  <c r="AC829" i="8"/>
  <c r="AF828" i="8"/>
  <c r="AE828" i="8"/>
  <c r="AD828" i="8"/>
  <c r="AC828" i="8"/>
  <c r="AF827" i="8"/>
  <c r="AE827" i="8"/>
  <c r="AD827" i="8"/>
  <c r="AC827" i="8"/>
  <c r="AF826" i="8"/>
  <c r="AE826" i="8"/>
  <c r="AD826" i="8"/>
  <c r="AC826" i="8"/>
  <c r="AF825" i="8"/>
  <c r="AE825" i="8"/>
  <c r="AD825" i="8"/>
  <c r="AC825" i="8"/>
  <c r="AF824" i="8"/>
  <c r="AE824" i="8"/>
  <c r="AD824" i="8"/>
  <c r="AC824" i="8"/>
  <c r="AF823" i="8"/>
  <c r="AE823" i="8"/>
  <c r="AD823" i="8"/>
  <c r="AC823" i="8"/>
  <c r="AF822" i="8"/>
  <c r="AE822" i="8"/>
  <c r="AD822" i="8"/>
  <c r="AC822" i="8"/>
  <c r="AF821" i="8"/>
  <c r="AE821" i="8"/>
  <c r="AD821" i="8"/>
  <c r="AC821" i="8"/>
  <c r="AF820" i="8"/>
  <c r="AE820" i="8"/>
  <c r="AD820" i="8"/>
  <c r="AC820" i="8"/>
  <c r="AF816" i="8"/>
  <c r="AE816" i="8"/>
  <c r="AD816" i="8"/>
  <c r="AC816" i="8"/>
  <c r="AF786" i="8"/>
  <c r="AE786" i="8"/>
  <c r="AD786" i="8"/>
  <c r="AC786" i="8"/>
  <c r="AF784" i="8"/>
  <c r="AE784" i="8"/>
  <c r="AD784" i="8"/>
  <c r="AC784" i="8"/>
  <c r="AF783" i="8"/>
  <c r="AE783" i="8"/>
  <c r="AD783" i="8"/>
  <c r="AC783" i="8"/>
  <c r="AF782" i="8"/>
  <c r="AE782" i="8"/>
  <c r="AD782" i="8"/>
  <c r="AC782" i="8"/>
  <c r="AF781" i="8"/>
  <c r="AE781" i="8"/>
  <c r="AD781" i="8"/>
  <c r="AC781" i="8"/>
  <c r="AF780" i="8"/>
  <c r="AE780" i="8"/>
  <c r="AD780" i="8"/>
  <c r="AC780" i="8"/>
  <c r="AF779" i="8"/>
  <c r="AE779" i="8"/>
  <c r="AD779" i="8"/>
  <c r="AC779" i="8"/>
  <c r="AF778" i="8"/>
  <c r="AE778" i="8"/>
  <c r="AD778" i="8"/>
  <c r="AC778" i="8"/>
  <c r="AF776" i="8"/>
  <c r="AE776" i="8"/>
  <c r="AD776" i="8"/>
  <c r="AC776" i="8"/>
  <c r="AF775" i="8"/>
  <c r="AE775" i="8"/>
  <c r="AD775" i="8"/>
  <c r="AC775" i="8"/>
  <c r="AF774" i="8"/>
  <c r="AE774" i="8"/>
  <c r="AD774" i="8"/>
  <c r="AC774" i="8"/>
  <c r="AF773" i="8"/>
  <c r="AE773" i="8"/>
  <c r="AD773" i="8"/>
  <c r="AC773" i="8"/>
  <c r="AF772" i="8"/>
  <c r="AE772" i="8"/>
  <c r="AD772" i="8"/>
  <c r="AC772" i="8"/>
  <c r="AF771" i="8"/>
  <c r="AE771" i="8"/>
  <c r="AD771" i="8"/>
  <c r="AC771" i="8"/>
  <c r="AF770" i="8"/>
  <c r="AE770" i="8"/>
  <c r="AD770" i="8"/>
  <c r="AC770" i="8"/>
  <c r="AF768" i="8"/>
  <c r="AE768" i="8"/>
  <c r="AD768" i="8"/>
  <c r="AC768" i="8"/>
  <c r="AF767" i="8"/>
  <c r="AE767" i="8"/>
  <c r="AD767" i="8"/>
  <c r="AC767" i="8"/>
  <c r="AF766" i="8"/>
  <c r="AE766" i="8"/>
  <c r="AD766" i="8"/>
  <c r="AC766" i="8"/>
  <c r="AF765" i="8"/>
  <c r="AE765" i="8"/>
  <c r="AD765" i="8"/>
  <c r="AC765" i="8"/>
  <c r="AF764" i="8"/>
  <c r="AE764" i="8"/>
  <c r="AD764" i="8"/>
  <c r="AC764" i="8"/>
  <c r="AF762" i="8"/>
  <c r="AE762" i="8"/>
  <c r="AD762" i="8"/>
  <c r="AC762" i="8"/>
  <c r="AF761" i="8"/>
  <c r="AE761" i="8"/>
  <c r="AD761" i="8"/>
  <c r="AC761" i="8"/>
  <c r="AF760" i="8"/>
  <c r="AE760" i="8"/>
  <c r="AD760" i="8"/>
  <c r="AC760" i="8"/>
  <c r="AF759" i="8"/>
  <c r="AE759" i="8"/>
  <c r="AD759" i="8"/>
  <c r="AC759" i="8"/>
  <c r="AF758" i="8"/>
  <c r="AE758" i="8"/>
  <c r="AD758" i="8"/>
  <c r="AC758" i="8"/>
  <c r="AF757" i="8"/>
  <c r="AE757" i="8"/>
  <c r="AD757" i="8"/>
  <c r="AC757" i="8"/>
  <c r="AF756" i="8"/>
  <c r="AE756" i="8"/>
  <c r="AD756" i="8"/>
  <c r="AC756" i="8"/>
  <c r="AF755" i="8"/>
  <c r="AE755" i="8"/>
  <c r="AD755" i="8"/>
  <c r="AC755" i="8"/>
  <c r="AF754" i="8"/>
  <c r="AE754" i="8"/>
  <c r="AD754" i="8"/>
  <c r="AC754" i="8"/>
  <c r="AF753" i="8"/>
  <c r="AE753" i="8"/>
  <c r="AD753" i="8"/>
  <c r="AC753" i="8"/>
  <c r="AF752" i="8"/>
  <c r="AE752" i="8"/>
  <c r="AD752" i="8"/>
  <c r="AC752" i="8"/>
  <c r="AF751" i="8"/>
  <c r="AE751" i="8"/>
  <c r="AD751" i="8"/>
  <c r="AC751" i="8"/>
  <c r="AF749" i="8"/>
  <c r="AE749" i="8"/>
  <c r="AD749" i="8"/>
  <c r="AC749" i="8"/>
  <c r="AF748" i="8"/>
  <c r="AE748" i="8"/>
  <c r="AD748" i="8"/>
  <c r="AC748" i="8"/>
  <c r="AF747" i="8"/>
  <c r="AE747" i="8"/>
  <c r="AD747" i="8"/>
  <c r="AC747" i="8"/>
  <c r="AF746" i="8"/>
  <c r="AE746" i="8"/>
  <c r="AD746" i="8"/>
  <c r="AC746" i="8"/>
  <c r="AF745" i="8"/>
  <c r="AE745" i="8"/>
  <c r="AD745" i="8"/>
  <c r="AC745" i="8"/>
  <c r="AF743" i="8"/>
  <c r="AE743" i="8"/>
  <c r="AD743" i="8"/>
  <c r="AC743" i="8"/>
  <c r="AF742" i="8"/>
  <c r="AE742" i="8"/>
  <c r="AD742" i="8"/>
  <c r="AC742" i="8"/>
  <c r="AF741" i="8"/>
  <c r="AE741" i="8"/>
  <c r="AD741" i="8"/>
  <c r="AC741" i="8"/>
  <c r="AF716" i="8"/>
  <c r="AE716" i="8"/>
  <c r="AD716" i="8"/>
  <c r="AC716" i="8"/>
  <c r="AF715" i="8"/>
  <c r="AE715" i="8"/>
  <c r="AD715" i="8"/>
  <c r="AC715" i="8"/>
  <c r="AF714" i="8"/>
  <c r="AE714" i="8"/>
  <c r="AD714" i="8"/>
  <c r="AC714" i="8"/>
  <c r="AF713" i="8"/>
  <c r="AE713" i="8"/>
  <c r="AD713" i="8"/>
  <c r="AC713" i="8"/>
  <c r="AF712" i="8"/>
  <c r="AE712" i="8"/>
  <c r="AD712" i="8"/>
  <c r="AC712" i="8"/>
  <c r="AF711" i="8"/>
  <c r="AE711" i="8"/>
  <c r="AD711" i="8"/>
  <c r="AC711" i="8"/>
  <c r="AF710" i="8"/>
  <c r="AE710" i="8"/>
  <c r="AD710" i="8"/>
  <c r="AC710" i="8"/>
  <c r="AF707" i="8"/>
  <c r="AE707" i="8"/>
  <c r="AD707" i="8"/>
  <c r="AC707" i="8"/>
  <c r="AF706" i="8"/>
  <c r="AE706" i="8"/>
  <c r="AD706" i="8"/>
  <c r="AC706" i="8"/>
  <c r="AF705" i="8"/>
  <c r="AE705" i="8"/>
  <c r="AD705" i="8"/>
  <c r="AC705" i="8"/>
  <c r="AF703" i="8"/>
  <c r="AE703" i="8"/>
  <c r="AD703" i="8"/>
  <c r="AC703" i="8"/>
  <c r="AF702" i="8"/>
  <c r="AE702" i="8"/>
  <c r="AD702" i="8"/>
  <c r="AC702" i="8"/>
  <c r="AF701" i="8"/>
  <c r="AE701" i="8"/>
  <c r="AD701" i="8"/>
  <c r="AC701" i="8"/>
  <c r="AF698" i="8"/>
  <c r="AE698" i="8"/>
  <c r="AD698" i="8"/>
  <c r="AC698" i="8"/>
  <c r="AF696" i="8"/>
  <c r="AE696" i="8"/>
  <c r="AD696" i="8"/>
  <c r="AC696" i="8"/>
  <c r="AF695" i="8"/>
  <c r="AE695" i="8"/>
  <c r="AD695" i="8"/>
  <c r="AC695" i="8"/>
  <c r="AF694" i="8"/>
  <c r="AE694" i="8"/>
  <c r="AD694" i="8"/>
  <c r="AC694" i="8"/>
  <c r="AF693" i="8"/>
  <c r="AE693" i="8"/>
  <c r="AD693" i="8"/>
  <c r="AC693" i="8"/>
  <c r="AF692" i="8"/>
  <c r="AE692" i="8"/>
  <c r="AD692" i="8"/>
  <c r="AC692" i="8"/>
  <c r="AF691" i="8"/>
  <c r="AE691" i="8"/>
  <c r="AD691" i="8"/>
  <c r="AC691" i="8"/>
  <c r="AF690" i="8"/>
  <c r="AE690" i="8"/>
  <c r="AD690" i="8"/>
  <c r="AC690" i="8"/>
  <c r="AF689" i="8"/>
  <c r="AE689" i="8"/>
  <c r="AD689" i="8"/>
  <c r="AC689" i="8"/>
  <c r="AF688" i="8"/>
  <c r="AE688" i="8"/>
  <c r="AD688" i="8"/>
  <c r="AC688" i="8"/>
  <c r="AF687" i="8"/>
  <c r="AE687" i="8"/>
  <c r="AD687" i="8"/>
  <c r="AC687" i="8"/>
  <c r="AF684" i="8"/>
  <c r="AE684" i="8"/>
  <c r="AD684" i="8"/>
  <c r="AC684" i="8"/>
  <c r="AF683" i="8"/>
  <c r="AE683" i="8"/>
  <c r="AD683" i="8"/>
  <c r="AC683" i="8"/>
  <c r="AF682" i="8"/>
  <c r="AE682" i="8"/>
  <c r="AD682" i="8"/>
  <c r="AC682" i="8"/>
  <c r="AF681" i="8"/>
  <c r="AE681" i="8"/>
  <c r="AD681" i="8"/>
  <c r="AC681" i="8"/>
  <c r="AF680" i="8"/>
  <c r="AE680" i="8"/>
  <c r="AD680" i="8"/>
  <c r="AC680" i="8"/>
  <c r="AF679" i="8"/>
  <c r="AE679" i="8"/>
  <c r="AD679" i="8"/>
  <c r="AC679" i="8"/>
  <c r="AF678" i="8"/>
  <c r="AE678" i="8"/>
  <c r="AD678" i="8"/>
  <c r="AC678" i="8"/>
  <c r="AF677" i="8"/>
  <c r="AE677" i="8"/>
  <c r="AD677" i="8"/>
  <c r="AC677" i="8"/>
  <c r="AF676" i="8"/>
  <c r="AE676" i="8"/>
  <c r="AD676" i="8"/>
  <c r="AC676" i="8"/>
  <c r="AF674" i="8"/>
  <c r="AE674" i="8"/>
  <c r="AD674" i="8"/>
  <c r="AC674" i="8"/>
  <c r="AF672" i="8"/>
  <c r="AE672" i="8"/>
  <c r="AD672" i="8"/>
  <c r="AC672" i="8"/>
  <c r="AF671" i="8"/>
  <c r="AE671" i="8"/>
  <c r="AD671" i="8"/>
  <c r="AC671" i="8"/>
  <c r="AF670" i="8"/>
  <c r="AE670" i="8"/>
  <c r="AD670" i="8"/>
  <c r="AC670" i="8"/>
  <c r="AF669" i="8"/>
  <c r="AE669" i="8"/>
  <c r="AD669" i="8"/>
  <c r="AC669" i="8"/>
  <c r="AF668" i="8"/>
  <c r="AE668" i="8"/>
  <c r="AD668" i="8"/>
  <c r="AC668" i="8"/>
  <c r="AF667" i="8"/>
  <c r="AE667" i="8"/>
  <c r="AD667" i="8"/>
  <c r="AC667" i="8"/>
  <c r="AF666" i="8"/>
  <c r="AE666" i="8"/>
  <c r="AD666" i="8"/>
  <c r="AC666" i="8"/>
  <c r="AF665" i="8"/>
  <c r="AE665" i="8"/>
  <c r="AD665" i="8"/>
  <c r="AC665" i="8"/>
  <c r="AF664" i="8"/>
  <c r="AE664" i="8"/>
  <c r="AD664" i="8"/>
  <c r="AC664" i="8"/>
  <c r="AF663" i="8"/>
  <c r="AE663" i="8"/>
  <c r="AD663" i="8"/>
  <c r="AC663" i="8"/>
  <c r="AF662" i="8"/>
  <c r="AE662" i="8"/>
  <c r="AD662" i="8"/>
  <c r="AC662" i="8"/>
  <c r="AF661" i="8"/>
  <c r="AE661" i="8"/>
  <c r="AD661" i="8"/>
  <c r="AC661" i="8"/>
  <c r="AF660" i="8"/>
  <c r="AE660" i="8"/>
  <c r="AD660" i="8"/>
  <c r="AC660" i="8"/>
  <c r="AF659" i="8"/>
  <c r="AE659" i="8"/>
  <c r="AD659" i="8"/>
  <c r="AC659" i="8"/>
  <c r="AF658" i="8"/>
  <c r="AE658" i="8"/>
  <c r="AD658" i="8"/>
  <c r="AC658" i="8"/>
  <c r="AF657" i="8"/>
  <c r="AE657" i="8"/>
  <c r="AD657" i="8"/>
  <c r="AC657" i="8"/>
  <c r="AF656" i="8"/>
  <c r="AE656" i="8"/>
  <c r="AD656" i="8"/>
  <c r="AC656" i="8"/>
  <c r="AF655" i="8"/>
  <c r="AE655" i="8"/>
  <c r="AD655" i="8"/>
  <c r="AC655" i="8"/>
  <c r="AF654" i="8"/>
  <c r="AE654" i="8"/>
  <c r="AD654" i="8"/>
  <c r="AC654" i="8"/>
  <c r="AF653" i="8"/>
  <c r="AE653" i="8"/>
  <c r="AD653" i="8"/>
  <c r="AC653" i="8"/>
  <c r="AF652" i="8"/>
  <c r="AE652" i="8"/>
  <c r="AD652" i="8"/>
  <c r="AC652" i="8"/>
  <c r="AF651" i="8"/>
  <c r="AE651" i="8"/>
  <c r="AD651" i="8"/>
  <c r="AC651" i="8"/>
  <c r="AF650" i="8"/>
  <c r="AE650" i="8"/>
  <c r="AD650" i="8"/>
  <c r="AC650" i="8"/>
  <c r="AF649" i="8"/>
  <c r="AE649" i="8"/>
  <c r="AD649" i="8"/>
  <c r="AC649" i="8"/>
  <c r="AF648" i="8"/>
  <c r="AE648" i="8"/>
  <c r="AD648" i="8"/>
  <c r="AC648" i="8"/>
  <c r="AF647" i="8"/>
  <c r="AE647" i="8"/>
  <c r="AD647" i="8"/>
  <c r="AC647" i="8"/>
  <c r="AF646" i="8"/>
  <c r="AE646" i="8"/>
  <c r="AD646" i="8"/>
  <c r="AC646" i="8"/>
  <c r="AF645" i="8"/>
  <c r="AE645" i="8"/>
  <c r="AD645" i="8"/>
  <c r="AC645" i="8"/>
  <c r="AF643" i="8"/>
  <c r="AE643" i="8"/>
  <c r="AD643" i="8"/>
  <c r="AC643" i="8"/>
  <c r="AF641" i="8"/>
  <c r="AE641" i="8"/>
  <c r="AD641" i="8"/>
  <c r="AC641" i="8"/>
  <c r="AF640" i="8"/>
  <c r="AE640" i="8"/>
  <c r="AD640" i="8"/>
  <c r="AC640" i="8"/>
  <c r="AF639" i="8"/>
  <c r="AE639" i="8"/>
  <c r="AD639" i="8"/>
  <c r="AC639" i="8"/>
  <c r="AF638" i="8"/>
  <c r="AE638" i="8"/>
  <c r="AD638" i="8"/>
  <c r="AC638" i="8"/>
  <c r="AF637" i="8"/>
  <c r="AE637" i="8"/>
  <c r="AD637" i="8"/>
  <c r="AC637" i="8"/>
  <c r="AF635" i="8"/>
  <c r="AE635" i="8"/>
  <c r="AD635" i="8"/>
  <c r="AC635" i="8"/>
  <c r="AF634" i="8"/>
  <c r="AE634" i="8"/>
  <c r="AD634" i="8"/>
  <c r="AC634" i="8"/>
  <c r="AF633" i="8"/>
  <c r="AE633" i="8"/>
  <c r="AD633" i="8"/>
  <c r="AC633" i="8"/>
  <c r="AF632" i="8"/>
  <c r="AE632" i="8"/>
  <c r="AD632" i="8"/>
  <c r="AC632" i="8"/>
  <c r="AF631" i="8"/>
  <c r="AE631" i="8"/>
  <c r="AD631" i="8"/>
  <c r="AC631" i="8"/>
  <c r="AF630" i="8"/>
  <c r="AE630" i="8"/>
  <c r="AD630" i="8"/>
  <c r="AC630" i="8"/>
  <c r="AF628" i="8"/>
  <c r="AE628" i="8"/>
  <c r="AD628" i="8"/>
  <c r="AC628" i="8"/>
  <c r="AF627" i="8"/>
  <c r="AE627" i="8"/>
  <c r="AD627" i="8"/>
  <c r="AC627" i="8"/>
  <c r="AF626" i="8"/>
  <c r="AE626" i="8"/>
  <c r="AD626" i="8"/>
  <c r="AC626" i="8"/>
  <c r="AF625" i="8"/>
  <c r="AE625" i="8"/>
  <c r="AD625" i="8"/>
  <c r="AC625" i="8"/>
  <c r="AF624" i="8"/>
  <c r="AE624" i="8"/>
  <c r="AD624" i="8"/>
  <c r="AC624" i="8"/>
  <c r="AF623" i="8"/>
  <c r="AE623" i="8"/>
  <c r="AD623" i="8"/>
  <c r="AC623" i="8"/>
  <c r="AF622" i="8"/>
  <c r="AE622" i="8"/>
  <c r="AD622" i="8"/>
  <c r="AC622" i="8"/>
  <c r="AF621" i="8"/>
  <c r="AE621" i="8"/>
  <c r="AD621" i="8"/>
  <c r="AC621" i="8"/>
  <c r="AF620" i="8"/>
  <c r="AE620" i="8"/>
  <c r="AD620" i="8"/>
  <c r="AC620" i="8"/>
  <c r="AF619" i="8"/>
  <c r="AE619" i="8"/>
  <c r="AD619" i="8"/>
  <c r="AC619" i="8"/>
  <c r="AF618" i="8"/>
  <c r="AE618" i="8"/>
  <c r="AD618" i="8"/>
  <c r="AC618" i="8"/>
  <c r="AF617" i="8"/>
  <c r="AE617" i="8"/>
  <c r="AD617" i="8"/>
  <c r="AC617" i="8"/>
  <c r="AF615" i="8"/>
  <c r="AE615" i="8"/>
  <c r="AD615" i="8"/>
  <c r="AC615" i="8"/>
  <c r="AF613" i="8"/>
  <c r="AE613" i="8"/>
  <c r="AD613" i="8"/>
  <c r="AC613" i="8"/>
  <c r="AF612" i="8"/>
  <c r="AE612" i="8"/>
  <c r="AD612" i="8"/>
  <c r="AC612" i="8"/>
  <c r="AF611" i="8"/>
  <c r="AE611" i="8"/>
  <c r="AD611" i="8"/>
  <c r="AC611" i="8"/>
  <c r="AF610" i="8"/>
  <c r="AE610" i="8"/>
  <c r="AD610" i="8"/>
  <c r="AC610" i="8"/>
  <c r="AF609" i="8"/>
  <c r="AE609" i="8"/>
  <c r="AD609" i="8"/>
  <c r="AC609" i="8"/>
  <c r="AF608" i="8"/>
  <c r="AE608" i="8"/>
  <c r="AD608" i="8"/>
  <c r="AC608" i="8"/>
  <c r="AF607" i="8"/>
  <c r="AE607" i="8"/>
  <c r="AD607" i="8"/>
  <c r="AC607" i="8"/>
  <c r="AF606" i="8"/>
  <c r="AE606" i="8"/>
  <c r="AD606" i="8"/>
  <c r="AC606" i="8"/>
  <c r="AF605" i="8"/>
  <c r="AE605" i="8"/>
  <c r="AD605" i="8"/>
  <c r="AC605" i="8"/>
  <c r="AF604" i="8"/>
  <c r="AE604" i="8"/>
  <c r="AD604" i="8"/>
  <c r="AC604" i="8"/>
  <c r="AF603" i="8"/>
  <c r="AE603" i="8"/>
  <c r="AD603" i="8"/>
  <c r="AC603" i="8"/>
  <c r="AF602" i="8"/>
  <c r="AE602" i="8"/>
  <c r="AD602" i="8"/>
  <c r="AC602" i="8"/>
  <c r="AF601" i="8"/>
  <c r="AE601" i="8"/>
  <c r="AD601" i="8"/>
  <c r="AC601" i="8"/>
  <c r="AF600" i="8"/>
  <c r="AE600" i="8"/>
  <c r="AD600" i="8"/>
  <c r="AC600" i="8"/>
  <c r="AF599" i="8"/>
  <c r="AE599" i="8"/>
  <c r="AD599" i="8"/>
  <c r="AC599" i="8"/>
  <c r="AF598" i="8"/>
  <c r="AE598" i="8"/>
  <c r="AD598" i="8"/>
  <c r="AC598" i="8"/>
  <c r="AF597" i="8"/>
  <c r="AE597" i="8"/>
  <c r="AD597" i="8"/>
  <c r="AC597" i="8"/>
  <c r="AF596" i="8"/>
  <c r="AE596" i="8"/>
  <c r="AD596" i="8"/>
  <c r="AC596" i="8"/>
  <c r="AF595" i="8"/>
  <c r="AE595" i="8"/>
  <c r="AD595" i="8"/>
  <c r="AC595" i="8"/>
  <c r="AF594" i="8"/>
  <c r="AE594" i="8"/>
  <c r="AD594" i="8"/>
  <c r="AC594" i="8"/>
  <c r="AF593" i="8"/>
  <c r="AE593" i="8"/>
  <c r="AD593" i="8"/>
  <c r="AC593" i="8"/>
  <c r="AF592" i="8"/>
  <c r="AE592" i="8"/>
  <c r="AD592" i="8"/>
  <c r="AC592" i="8"/>
  <c r="AF591" i="8"/>
  <c r="AE591" i="8"/>
  <c r="AD591" i="8"/>
  <c r="AC591" i="8"/>
  <c r="AF590" i="8"/>
  <c r="AE590" i="8"/>
  <c r="AD590" i="8"/>
  <c r="AC590" i="8"/>
  <c r="AF589" i="8"/>
  <c r="AE589" i="8"/>
  <c r="AD589" i="8"/>
  <c r="AC589" i="8"/>
  <c r="AF588" i="8"/>
  <c r="AE588" i="8"/>
  <c r="AD588" i="8"/>
  <c r="AC588" i="8"/>
  <c r="AF587" i="8"/>
  <c r="AE587" i="8"/>
  <c r="AD587" i="8"/>
  <c r="AC587" i="8"/>
  <c r="AF585" i="8"/>
  <c r="AE585" i="8"/>
  <c r="AD585" i="8"/>
  <c r="AC585" i="8"/>
  <c r="AF584" i="8"/>
  <c r="AE584" i="8"/>
  <c r="AD584" i="8"/>
  <c r="AC584" i="8"/>
  <c r="AF583" i="8"/>
  <c r="AE583" i="8"/>
  <c r="AD583" i="8"/>
  <c r="AC583" i="8"/>
  <c r="AF582" i="8"/>
  <c r="AE582" i="8"/>
  <c r="AD582" i="8"/>
  <c r="AC582" i="8"/>
  <c r="AF581" i="8"/>
  <c r="AE581" i="8"/>
  <c r="AD581" i="8"/>
  <c r="AC581" i="8"/>
  <c r="AF580" i="8"/>
  <c r="AE580" i="8"/>
  <c r="AD580" i="8"/>
  <c r="AC580" i="8"/>
  <c r="AF579" i="8"/>
  <c r="AE579" i="8"/>
  <c r="AD579" i="8"/>
  <c r="AC579" i="8"/>
  <c r="AF578" i="8"/>
  <c r="AE578" i="8"/>
  <c r="AD578" i="8"/>
  <c r="AC578" i="8"/>
  <c r="AF577" i="8"/>
  <c r="AE577" i="8"/>
  <c r="AD577" i="8"/>
  <c r="AC577" i="8"/>
  <c r="AF576" i="8"/>
  <c r="AE576" i="8"/>
  <c r="AD576" i="8"/>
  <c r="AC576" i="8"/>
  <c r="AF575" i="8"/>
  <c r="AE575" i="8"/>
  <c r="AD575" i="8"/>
  <c r="AC575" i="8"/>
  <c r="AF574" i="8"/>
  <c r="AE574" i="8"/>
  <c r="AD574" i="8"/>
  <c r="AC574" i="8"/>
  <c r="AF573" i="8"/>
  <c r="AE573" i="8"/>
  <c r="AD573" i="8"/>
  <c r="AC573" i="8"/>
  <c r="AF572" i="8"/>
  <c r="AE572" i="8"/>
  <c r="AD572" i="8"/>
  <c r="AC572" i="8"/>
  <c r="AF571" i="8"/>
  <c r="AE571" i="8"/>
  <c r="AD571" i="8"/>
  <c r="AC571" i="8"/>
  <c r="AF568" i="8"/>
  <c r="AE568" i="8"/>
  <c r="AD568" i="8"/>
  <c r="AC568" i="8"/>
  <c r="AF566" i="8"/>
  <c r="AE566" i="8"/>
  <c r="AD566" i="8"/>
  <c r="AC566" i="8"/>
  <c r="AF565" i="8"/>
  <c r="AE565" i="8"/>
  <c r="AD565" i="8"/>
  <c r="AC565" i="8"/>
  <c r="AF564" i="8"/>
  <c r="AE564" i="8"/>
  <c r="AD564" i="8"/>
  <c r="AC564" i="8"/>
  <c r="AF557" i="8"/>
  <c r="AE557" i="8"/>
  <c r="AD557" i="8"/>
  <c r="AC557" i="8"/>
  <c r="AF556" i="8"/>
  <c r="AE556" i="8"/>
  <c r="AD556" i="8"/>
  <c r="AC556" i="8"/>
  <c r="AF555" i="8"/>
  <c r="AE555" i="8"/>
  <c r="AD555" i="8"/>
  <c r="AC555" i="8"/>
  <c r="AF553" i="8"/>
  <c r="AE553" i="8"/>
  <c r="AD553" i="8"/>
  <c r="AC553" i="8"/>
  <c r="AF552" i="8"/>
  <c r="AE552" i="8"/>
  <c r="AD552" i="8"/>
  <c r="AC552" i="8"/>
  <c r="AF551" i="8"/>
  <c r="AE551" i="8"/>
  <c r="AD551" i="8"/>
  <c r="AC551" i="8"/>
  <c r="AF550" i="8"/>
  <c r="AE550" i="8"/>
  <c r="AD550" i="8"/>
  <c r="AC550" i="8"/>
  <c r="AF549" i="8"/>
  <c r="AE549" i="8"/>
  <c r="AD549" i="8"/>
  <c r="AC549" i="8"/>
  <c r="AF548" i="8"/>
  <c r="AE548" i="8"/>
  <c r="AD548" i="8"/>
  <c r="AC548" i="8"/>
  <c r="AF547" i="8"/>
  <c r="AE547" i="8"/>
  <c r="AD547" i="8"/>
  <c r="AC547" i="8"/>
  <c r="AF545" i="8"/>
  <c r="AE545" i="8"/>
  <c r="AD545" i="8"/>
  <c r="AC545" i="8"/>
  <c r="AF544" i="8"/>
  <c r="AE544" i="8"/>
  <c r="AD544" i="8"/>
  <c r="AC544" i="8"/>
  <c r="AF543" i="8"/>
  <c r="AE543" i="8"/>
  <c r="AD543" i="8"/>
  <c r="AC543" i="8"/>
  <c r="AF542" i="8"/>
  <c r="AE542" i="8"/>
  <c r="AD542" i="8"/>
  <c r="AC542" i="8"/>
  <c r="AF541" i="8"/>
  <c r="AE541" i="8"/>
  <c r="AD541" i="8"/>
  <c r="AC541" i="8"/>
  <c r="AF539" i="8"/>
  <c r="AE539" i="8"/>
  <c r="AD539" i="8"/>
  <c r="AC539" i="8"/>
  <c r="AF538" i="8"/>
  <c r="AE538" i="8"/>
  <c r="AD538" i="8"/>
  <c r="AC538" i="8"/>
  <c r="AF537" i="8"/>
  <c r="AE537" i="8"/>
  <c r="AD537" i="8"/>
  <c r="AC537" i="8"/>
  <c r="AF536" i="8"/>
  <c r="AE536" i="8"/>
  <c r="AD536" i="8"/>
  <c r="AC536" i="8"/>
  <c r="AF535" i="8"/>
  <c r="AE535" i="8"/>
  <c r="AD535" i="8"/>
  <c r="AC535" i="8"/>
  <c r="AF534" i="8"/>
  <c r="AE534" i="8"/>
  <c r="AD534" i="8"/>
  <c r="AC534" i="8"/>
  <c r="AF533" i="8"/>
  <c r="AE533" i="8"/>
  <c r="AD533" i="8"/>
  <c r="AC533" i="8"/>
  <c r="AF532" i="8"/>
  <c r="AE532" i="8"/>
  <c r="AD532" i="8"/>
  <c r="AC532" i="8"/>
  <c r="AF530" i="8"/>
  <c r="AE530" i="8"/>
  <c r="AD530" i="8"/>
  <c r="AC530" i="8"/>
  <c r="AF529" i="8"/>
  <c r="AE529" i="8"/>
  <c r="AD529" i="8"/>
  <c r="AC529" i="8"/>
  <c r="AF528" i="8"/>
  <c r="AE528" i="8"/>
  <c r="AD528" i="8"/>
  <c r="AC528" i="8"/>
  <c r="AF527" i="8"/>
  <c r="AE527" i="8"/>
  <c r="AD527" i="8"/>
  <c r="AC527" i="8"/>
  <c r="AF526" i="8"/>
  <c r="AE526" i="8"/>
  <c r="AD526" i="8"/>
  <c r="AC526" i="8"/>
  <c r="AF525" i="8"/>
  <c r="AE525" i="8"/>
  <c r="AD525" i="8"/>
  <c r="AC525" i="8"/>
  <c r="AF524" i="8"/>
  <c r="AE524" i="8"/>
  <c r="AD524" i="8"/>
  <c r="AC524" i="8"/>
  <c r="AF523" i="8"/>
  <c r="AE523" i="8"/>
  <c r="AD523" i="8"/>
  <c r="AC523" i="8"/>
  <c r="AF520" i="8"/>
  <c r="AE520" i="8"/>
  <c r="AD520" i="8"/>
  <c r="AC520" i="8"/>
  <c r="AF519" i="8"/>
  <c r="AE519" i="8"/>
  <c r="AD519" i="8"/>
  <c r="AC519" i="8"/>
  <c r="AF516" i="8"/>
  <c r="AE516" i="8"/>
  <c r="AD516" i="8"/>
  <c r="AC516" i="8"/>
  <c r="AF515" i="8"/>
  <c r="AE515" i="8"/>
  <c r="AD515" i="8"/>
  <c r="AC515" i="8"/>
  <c r="AF514" i="8"/>
  <c r="AE514" i="8"/>
  <c r="AD514" i="8"/>
  <c r="AC514" i="8"/>
  <c r="AF513" i="8"/>
  <c r="AE513" i="8"/>
  <c r="AD513" i="8"/>
  <c r="AC513" i="8"/>
  <c r="AF512" i="8"/>
  <c r="AE512" i="8"/>
  <c r="AD512" i="8"/>
  <c r="AC512" i="8"/>
  <c r="AF511" i="8"/>
  <c r="AE511" i="8"/>
  <c r="AD511" i="8"/>
  <c r="AC511" i="8"/>
  <c r="AF510" i="8"/>
  <c r="AE510" i="8"/>
  <c r="AD510" i="8"/>
  <c r="AC510" i="8"/>
  <c r="AF509" i="8"/>
  <c r="AE509" i="8"/>
  <c r="AD509" i="8"/>
  <c r="AC509" i="8"/>
  <c r="AF507" i="8"/>
  <c r="AE507" i="8"/>
  <c r="AD507" i="8"/>
  <c r="AC507" i="8"/>
  <c r="AF506" i="8"/>
  <c r="AE506" i="8"/>
  <c r="AD506" i="8"/>
  <c r="AC506" i="8"/>
  <c r="AF505" i="8"/>
  <c r="AE505" i="8"/>
  <c r="AD505" i="8"/>
  <c r="AC505" i="8"/>
  <c r="AF504" i="8"/>
  <c r="AE504" i="8"/>
  <c r="AD504" i="8"/>
  <c r="AC504" i="8"/>
  <c r="AF503" i="8"/>
  <c r="AE503" i="8"/>
  <c r="AD503" i="8"/>
  <c r="AC503" i="8"/>
  <c r="AF502" i="8"/>
  <c r="AE502" i="8"/>
  <c r="AD502" i="8"/>
  <c r="AC502" i="8"/>
  <c r="AF501" i="8"/>
  <c r="AE501" i="8"/>
  <c r="AD501" i="8"/>
  <c r="AC501" i="8"/>
  <c r="AF499" i="8"/>
  <c r="AE499" i="8"/>
  <c r="AD499" i="8"/>
  <c r="AC499" i="8"/>
  <c r="AF498" i="8"/>
  <c r="AE498" i="8"/>
  <c r="AD498" i="8"/>
  <c r="AC498" i="8"/>
  <c r="AF497" i="8"/>
  <c r="AE497" i="8"/>
  <c r="AD497" i="8"/>
  <c r="AC497" i="8"/>
  <c r="AF495" i="8"/>
  <c r="AE495" i="8"/>
  <c r="AD495" i="8"/>
  <c r="AC495" i="8"/>
  <c r="AF494" i="8"/>
  <c r="AE494" i="8"/>
  <c r="AD494" i="8"/>
  <c r="AC494" i="8"/>
  <c r="AF493" i="8"/>
  <c r="AE493" i="8"/>
  <c r="AD493" i="8"/>
  <c r="AC493" i="8"/>
  <c r="AF492" i="8"/>
  <c r="AE492" i="8"/>
  <c r="AD492" i="8"/>
  <c r="AC492" i="8"/>
  <c r="AF491" i="8"/>
  <c r="AE491" i="8"/>
  <c r="AD491" i="8"/>
  <c r="AC491" i="8"/>
  <c r="AF490" i="8"/>
  <c r="AE490" i="8"/>
  <c r="AD490" i="8"/>
  <c r="AC490" i="8"/>
  <c r="AF485" i="8"/>
  <c r="AE485" i="8"/>
  <c r="AD485" i="8"/>
  <c r="AC485" i="8"/>
  <c r="AF484" i="8"/>
  <c r="AE484" i="8"/>
  <c r="AD484" i="8"/>
  <c r="AC484" i="8"/>
  <c r="AF483" i="8"/>
  <c r="AE483" i="8"/>
  <c r="AD483" i="8"/>
  <c r="AC483" i="8"/>
  <c r="AF482" i="8"/>
  <c r="AE482" i="8"/>
  <c r="AD482" i="8"/>
  <c r="AC482" i="8"/>
  <c r="AF480" i="8"/>
  <c r="AE480" i="8"/>
  <c r="AD480" i="8"/>
  <c r="AC480" i="8"/>
  <c r="AF479" i="8"/>
  <c r="AE479" i="8"/>
  <c r="AD479" i="8"/>
  <c r="AC479" i="8"/>
  <c r="AF478" i="8"/>
  <c r="AE478" i="8"/>
  <c r="AD478" i="8"/>
  <c r="AC478" i="8"/>
  <c r="AF476" i="8"/>
  <c r="AE476" i="8"/>
  <c r="AD476" i="8"/>
  <c r="AC476" i="8"/>
  <c r="AF475" i="8"/>
  <c r="AE475" i="8"/>
  <c r="AD475" i="8"/>
  <c r="AC475" i="8"/>
  <c r="AF474" i="8"/>
  <c r="AE474" i="8"/>
  <c r="AD474" i="8"/>
  <c r="AC474" i="8"/>
  <c r="AF472" i="8"/>
  <c r="AE472" i="8"/>
  <c r="AD472" i="8"/>
  <c r="AC472" i="8"/>
  <c r="AF471" i="8"/>
  <c r="AE471" i="8"/>
  <c r="AD471" i="8"/>
  <c r="AC471" i="8"/>
  <c r="AF470" i="8"/>
  <c r="AE470" i="8"/>
  <c r="AD470" i="8"/>
  <c r="AC470" i="8"/>
  <c r="AF469" i="8"/>
  <c r="AE469" i="8"/>
  <c r="AD469" i="8"/>
  <c r="AC469" i="8"/>
  <c r="AF467" i="8"/>
  <c r="AE467" i="8"/>
  <c r="AD467" i="8"/>
  <c r="AC467" i="8"/>
  <c r="AF466" i="8"/>
  <c r="AE466" i="8"/>
  <c r="AD466" i="8"/>
  <c r="AC466" i="8"/>
  <c r="AF465" i="8"/>
  <c r="AE465" i="8"/>
  <c r="AD465" i="8"/>
  <c r="AC465" i="8"/>
  <c r="AF464" i="8"/>
  <c r="AE464" i="8"/>
  <c r="AD464" i="8"/>
  <c r="AC464" i="8"/>
  <c r="AF463" i="8"/>
  <c r="AE463" i="8"/>
  <c r="AD463" i="8"/>
  <c r="AC463" i="8"/>
  <c r="AF462" i="8"/>
  <c r="AE462" i="8"/>
  <c r="AD462" i="8"/>
  <c r="AC462" i="8"/>
  <c r="AF461" i="8"/>
  <c r="AE461" i="8"/>
  <c r="AD461" i="8"/>
  <c r="AC461" i="8"/>
  <c r="AF460" i="8"/>
  <c r="AE460" i="8"/>
  <c r="AD460" i="8"/>
  <c r="AC460" i="8"/>
  <c r="AF459" i="8"/>
  <c r="AE459" i="8"/>
  <c r="AD459" i="8"/>
  <c r="AC459" i="8"/>
  <c r="AF458" i="8"/>
  <c r="AE458" i="8"/>
  <c r="AD458" i="8"/>
  <c r="AC458" i="8"/>
  <c r="AF457" i="8"/>
  <c r="AE457" i="8"/>
  <c r="AD457" i="8"/>
  <c r="AC457" i="8"/>
  <c r="AF456" i="8"/>
  <c r="AE456" i="8"/>
  <c r="AD456" i="8"/>
  <c r="AC456" i="8"/>
  <c r="AF455" i="8"/>
  <c r="AE455" i="8"/>
  <c r="AD455" i="8"/>
  <c r="AC455" i="8"/>
  <c r="AF454" i="8"/>
  <c r="AE454" i="8"/>
  <c r="AD454" i="8"/>
  <c r="AC454" i="8"/>
  <c r="AF453" i="8"/>
  <c r="AE453" i="8"/>
  <c r="AD453" i="8"/>
  <c r="AC453" i="8"/>
  <c r="AF452" i="8"/>
  <c r="AE452" i="8"/>
  <c r="AD452" i="8"/>
  <c r="AC452" i="8"/>
  <c r="AF451" i="8"/>
  <c r="AE451" i="8"/>
  <c r="AD451" i="8"/>
  <c r="AC451" i="8"/>
  <c r="AF444" i="8"/>
  <c r="AE444" i="8"/>
  <c r="AD444" i="8"/>
  <c r="AC444" i="8"/>
  <c r="AF443" i="8"/>
  <c r="AE443" i="8"/>
  <c r="AD443" i="8"/>
  <c r="AC443" i="8"/>
  <c r="AF442" i="8"/>
  <c r="AE442" i="8"/>
  <c r="AD442" i="8"/>
  <c r="AC442" i="8"/>
  <c r="AF441" i="8"/>
  <c r="AE441" i="8"/>
  <c r="AD441" i="8"/>
  <c r="AC441" i="8"/>
  <c r="AF440" i="8"/>
  <c r="AE440" i="8"/>
  <c r="AD440" i="8"/>
  <c r="AC440" i="8"/>
  <c r="AF439" i="8"/>
  <c r="AE439" i="8"/>
  <c r="AD439" i="8"/>
  <c r="AC439" i="8"/>
  <c r="AF438" i="8"/>
  <c r="AE438" i="8"/>
  <c r="AD438" i="8"/>
  <c r="AC438" i="8"/>
  <c r="AF437" i="8"/>
  <c r="AE437" i="8"/>
  <c r="AD437" i="8"/>
  <c r="AC437" i="8"/>
  <c r="AF436" i="8"/>
  <c r="AE436" i="8"/>
  <c r="AD436" i="8"/>
  <c r="AC436" i="8"/>
  <c r="AF435" i="8"/>
  <c r="AE435" i="8"/>
  <c r="AD435" i="8"/>
  <c r="AC435" i="8"/>
  <c r="AF433" i="8"/>
  <c r="AE433" i="8"/>
  <c r="AD433" i="8"/>
  <c r="AC433" i="8"/>
  <c r="AF432" i="8"/>
  <c r="AE432" i="8"/>
  <c r="AD432" i="8"/>
  <c r="AC432" i="8"/>
  <c r="AF430" i="8"/>
  <c r="AE430" i="8"/>
  <c r="AD430" i="8"/>
  <c r="AC430" i="8"/>
  <c r="AF429" i="8"/>
  <c r="AE429" i="8"/>
  <c r="AD429" i="8"/>
  <c r="AC429" i="8"/>
  <c r="AF426" i="8"/>
  <c r="AE426" i="8"/>
  <c r="AD426" i="8"/>
  <c r="AC426" i="8"/>
  <c r="AF424" i="8"/>
  <c r="AE424" i="8"/>
  <c r="AD424" i="8"/>
  <c r="AC424" i="8"/>
  <c r="AF423" i="8"/>
  <c r="AE423" i="8"/>
  <c r="AD423" i="8"/>
  <c r="AC423" i="8"/>
  <c r="AF422" i="8"/>
  <c r="AE422" i="8"/>
  <c r="AD422" i="8"/>
  <c r="AC422" i="8"/>
  <c r="AF421" i="8"/>
  <c r="AE421" i="8"/>
  <c r="AD421" i="8"/>
  <c r="AC421" i="8"/>
  <c r="AF420" i="8"/>
  <c r="AE420" i="8"/>
  <c r="AD420" i="8"/>
  <c r="AC420" i="8"/>
  <c r="AF419" i="8"/>
  <c r="AE419" i="8"/>
  <c r="AD419" i="8"/>
  <c r="AC419" i="8"/>
  <c r="AF418" i="8"/>
  <c r="AE418" i="8"/>
  <c r="AD418" i="8"/>
  <c r="AC418" i="8"/>
  <c r="AF417" i="8"/>
  <c r="AE417" i="8"/>
  <c r="AD417" i="8"/>
  <c r="AC417" i="8"/>
  <c r="AF416" i="8"/>
  <c r="AE416" i="8"/>
  <c r="AD416" i="8"/>
  <c r="AC416" i="8"/>
  <c r="AF415" i="8"/>
  <c r="AE415" i="8"/>
  <c r="AD415" i="8"/>
  <c r="AC415" i="8"/>
  <c r="AF413" i="8"/>
  <c r="AE413" i="8"/>
  <c r="AD413" i="8"/>
  <c r="AC413" i="8"/>
  <c r="AF412" i="8"/>
  <c r="AE412" i="8"/>
  <c r="AD412" i="8"/>
  <c r="AC412" i="8"/>
  <c r="AF411" i="8"/>
  <c r="AE411" i="8"/>
  <c r="AD411" i="8"/>
  <c r="AC411" i="8"/>
  <c r="AF410" i="8"/>
  <c r="AE410" i="8"/>
  <c r="AD410" i="8"/>
  <c r="AC410" i="8"/>
  <c r="AF409" i="8"/>
  <c r="AE409" i="8"/>
  <c r="AD409" i="8"/>
  <c r="AC409" i="8"/>
  <c r="AF408" i="8"/>
  <c r="AE408" i="8"/>
  <c r="AD408" i="8"/>
  <c r="AC408" i="8"/>
  <c r="AF407" i="8"/>
  <c r="AE407" i="8"/>
  <c r="AD407" i="8"/>
  <c r="AC407" i="8"/>
  <c r="AF406" i="8"/>
  <c r="AE406" i="8"/>
  <c r="AD406" i="8"/>
  <c r="AC406" i="8"/>
  <c r="AF404" i="8"/>
  <c r="AE404" i="8"/>
  <c r="AD404" i="8"/>
  <c r="AC404" i="8"/>
  <c r="AF403" i="8"/>
  <c r="AE403" i="8"/>
  <c r="AD403" i="8"/>
  <c r="AC403" i="8"/>
  <c r="AF402" i="8"/>
  <c r="AE402" i="8"/>
  <c r="AD402" i="8"/>
  <c r="AC402" i="8"/>
  <c r="AF400" i="8"/>
  <c r="AE400" i="8"/>
  <c r="AD400" i="8"/>
  <c r="AC400" i="8"/>
  <c r="AF399" i="8"/>
  <c r="AE399" i="8"/>
  <c r="AD399" i="8"/>
  <c r="AC399" i="8"/>
  <c r="AF398" i="8"/>
  <c r="AE398" i="8"/>
  <c r="AD398" i="8"/>
  <c r="AC398" i="8"/>
  <c r="AF394" i="8"/>
  <c r="AE394" i="8"/>
  <c r="AD394" i="8"/>
  <c r="AC394" i="8"/>
  <c r="AF393" i="8"/>
  <c r="AE393" i="8"/>
  <c r="AD393" i="8"/>
  <c r="AC393" i="8"/>
  <c r="AF392" i="8"/>
  <c r="AE392" i="8"/>
  <c r="AD392" i="8"/>
  <c r="AC392" i="8"/>
  <c r="AF391" i="8"/>
  <c r="AE391" i="8"/>
  <c r="AD391" i="8"/>
  <c r="AC391" i="8"/>
  <c r="AF390" i="8"/>
  <c r="AE390" i="8"/>
  <c r="AD390" i="8"/>
  <c r="AC390" i="8"/>
  <c r="AF389" i="8"/>
  <c r="AE389" i="8"/>
  <c r="AD389" i="8"/>
  <c r="AC389" i="8"/>
  <c r="AF388" i="8"/>
  <c r="AE388" i="8"/>
  <c r="AD388" i="8"/>
  <c r="AC388" i="8"/>
  <c r="AF387" i="8"/>
  <c r="AE387" i="8"/>
  <c r="AD387" i="8"/>
  <c r="AC387" i="8"/>
  <c r="AF385" i="8"/>
  <c r="AE385" i="8"/>
  <c r="AD385" i="8"/>
  <c r="AC385" i="8"/>
  <c r="AF384" i="8"/>
  <c r="AE384" i="8"/>
  <c r="AD384" i="8"/>
  <c r="AC384" i="8"/>
  <c r="AF382" i="8"/>
  <c r="AE382" i="8"/>
  <c r="AD382" i="8"/>
  <c r="AC382" i="8"/>
  <c r="AF381" i="8"/>
  <c r="AE381" i="8"/>
  <c r="AD381" i="8"/>
  <c r="AC381" i="8"/>
  <c r="AF380" i="8"/>
  <c r="AE380" i="8"/>
  <c r="AD380" i="8"/>
  <c r="AC380" i="8"/>
  <c r="AF379" i="8"/>
  <c r="AE379" i="8"/>
  <c r="AD379" i="8"/>
  <c r="AC379" i="8"/>
  <c r="AF378" i="8"/>
  <c r="AE378" i="8"/>
  <c r="AD378" i="8"/>
  <c r="AC378" i="8"/>
  <c r="AF377" i="8"/>
  <c r="AE377" i="8"/>
  <c r="AD377" i="8"/>
  <c r="AC377" i="8"/>
  <c r="AF376" i="8"/>
  <c r="AE376" i="8"/>
  <c r="AD376" i="8"/>
  <c r="AC376" i="8"/>
  <c r="AF375" i="8"/>
  <c r="AE375" i="8"/>
  <c r="AD375" i="8"/>
  <c r="AC375" i="8"/>
  <c r="AF374" i="8"/>
  <c r="AE374" i="8"/>
  <c r="AD374" i="8"/>
  <c r="AC374" i="8"/>
  <c r="AF373" i="8"/>
  <c r="AE373" i="8"/>
  <c r="AD373" i="8"/>
  <c r="AC373" i="8"/>
  <c r="AF372" i="8"/>
  <c r="AE372" i="8"/>
  <c r="AD372" i="8"/>
  <c r="AC372" i="8"/>
  <c r="AF371" i="8"/>
  <c r="AE371" i="8"/>
  <c r="AD371" i="8"/>
  <c r="AC371" i="8"/>
  <c r="AF370" i="8"/>
  <c r="AE370" i="8"/>
  <c r="AD370" i="8"/>
  <c r="AC370" i="8"/>
  <c r="AF369" i="8"/>
  <c r="AE369" i="8"/>
  <c r="AD369" i="8"/>
  <c r="AC369" i="8"/>
  <c r="AF365" i="8"/>
  <c r="AE365" i="8"/>
  <c r="AD365" i="8"/>
  <c r="AC365" i="8"/>
  <c r="AF364" i="8"/>
  <c r="AE364" i="8"/>
  <c r="AD364" i="8"/>
  <c r="AC364" i="8"/>
  <c r="AF363" i="8"/>
  <c r="AE363" i="8"/>
  <c r="AD363" i="8"/>
  <c r="AC363" i="8"/>
  <c r="AF362" i="8"/>
  <c r="AE362" i="8"/>
  <c r="AD362" i="8"/>
  <c r="AC362" i="8"/>
  <c r="AF360" i="8"/>
  <c r="AE360" i="8"/>
  <c r="AD360" i="8"/>
  <c r="AC360" i="8"/>
  <c r="AF359" i="8"/>
  <c r="AE359" i="8"/>
  <c r="AD359" i="8"/>
  <c r="AC359" i="8"/>
  <c r="AF356" i="8"/>
  <c r="AE356" i="8"/>
  <c r="AD356" i="8"/>
  <c r="AC356" i="8"/>
  <c r="AF355" i="8"/>
  <c r="AE355" i="8"/>
  <c r="AD355" i="8"/>
  <c r="AC355" i="8"/>
  <c r="AF354" i="8"/>
  <c r="AE354" i="8"/>
  <c r="AD354" i="8"/>
  <c r="AC354" i="8"/>
  <c r="AF353" i="8"/>
  <c r="AE353" i="8"/>
  <c r="AD353" i="8"/>
  <c r="AC353" i="8"/>
  <c r="AF352" i="8"/>
  <c r="AE352" i="8"/>
  <c r="AD352" i="8"/>
  <c r="AC352" i="8"/>
  <c r="AF351" i="8"/>
  <c r="AE351" i="8"/>
  <c r="AD351" i="8"/>
  <c r="AC351" i="8"/>
  <c r="AF350" i="8"/>
  <c r="AE350" i="8"/>
  <c r="AD350" i="8"/>
  <c r="AC350" i="8"/>
  <c r="AF348" i="8"/>
  <c r="AE348" i="8"/>
  <c r="AD348" i="8"/>
  <c r="AC348" i="8"/>
  <c r="AF347" i="8"/>
  <c r="AE347" i="8"/>
  <c r="AD347" i="8"/>
  <c r="AC347" i="8"/>
  <c r="AF346" i="8"/>
  <c r="AE346" i="8"/>
  <c r="AD346" i="8"/>
  <c r="AC346" i="8"/>
  <c r="AF345" i="8"/>
  <c r="AE345" i="8"/>
  <c r="AD345" i="8"/>
  <c r="AC345" i="8"/>
  <c r="AF344" i="8"/>
  <c r="AE344" i="8"/>
  <c r="AD344" i="8"/>
  <c r="AC344" i="8"/>
  <c r="AF343" i="8"/>
  <c r="AE343" i="8"/>
  <c r="AD343" i="8"/>
  <c r="AC343" i="8"/>
  <c r="AF342" i="8"/>
  <c r="AE342" i="8"/>
  <c r="AD342" i="8"/>
  <c r="AC342" i="8"/>
  <c r="AF341" i="8"/>
  <c r="AE341" i="8"/>
  <c r="AD341" i="8"/>
  <c r="AC341" i="8"/>
  <c r="AF340" i="8"/>
  <c r="AE340" i="8"/>
  <c r="AD340" i="8"/>
  <c r="AC340" i="8"/>
  <c r="AF339" i="8"/>
  <c r="AE339" i="8"/>
  <c r="AD339" i="8"/>
  <c r="AC339" i="8"/>
  <c r="AF337" i="8"/>
  <c r="AE337" i="8"/>
  <c r="AD337" i="8"/>
  <c r="AC337" i="8"/>
  <c r="AF336" i="8"/>
  <c r="AE336" i="8"/>
  <c r="AD336" i="8"/>
  <c r="AC336" i="8"/>
  <c r="AF335" i="8"/>
  <c r="AE335" i="8"/>
  <c r="AD335" i="8"/>
  <c r="AC335" i="8"/>
  <c r="AF333" i="8"/>
  <c r="AE333" i="8"/>
  <c r="AD333" i="8"/>
  <c r="AC333" i="8"/>
  <c r="AF332" i="8"/>
  <c r="AE332" i="8"/>
  <c r="AD332" i="8"/>
  <c r="AC332" i="8"/>
  <c r="AF330" i="8"/>
  <c r="AE330" i="8"/>
  <c r="AD330" i="8"/>
  <c r="AC330" i="8"/>
  <c r="AF329" i="8"/>
  <c r="AE329" i="8"/>
  <c r="AD329" i="8"/>
  <c r="AC329" i="8"/>
  <c r="AF327" i="8"/>
  <c r="AE327" i="8"/>
  <c r="AD327" i="8"/>
  <c r="AC327" i="8"/>
  <c r="AF326" i="8"/>
  <c r="AE326" i="8"/>
  <c r="AD326" i="8"/>
  <c r="AC326" i="8"/>
  <c r="AF325" i="8"/>
  <c r="AE325" i="8"/>
  <c r="AD325" i="8"/>
  <c r="AC325" i="8"/>
  <c r="AF324" i="8"/>
  <c r="AE324" i="8"/>
  <c r="AD324" i="8"/>
  <c r="AC324" i="8"/>
  <c r="AF322" i="8"/>
  <c r="AE322" i="8"/>
  <c r="AD322" i="8"/>
  <c r="AC322" i="8"/>
  <c r="AF321" i="8"/>
  <c r="AE321" i="8"/>
  <c r="AD321" i="8"/>
  <c r="AC321" i="8"/>
  <c r="AF320" i="8"/>
  <c r="AE320" i="8"/>
  <c r="AD320" i="8"/>
  <c r="AC320" i="8"/>
  <c r="AF319" i="8"/>
  <c r="AE319" i="8"/>
  <c r="AD319" i="8"/>
  <c r="AC319" i="8"/>
  <c r="AF317" i="8"/>
  <c r="AE317" i="8"/>
  <c r="AD317" i="8"/>
  <c r="AC317" i="8"/>
  <c r="AF316" i="8"/>
  <c r="AE316" i="8"/>
  <c r="AD316" i="8"/>
  <c r="AC316" i="8"/>
  <c r="AF315" i="8"/>
  <c r="AE315" i="8"/>
  <c r="AD315" i="8"/>
  <c r="AC315" i="8"/>
  <c r="AF314" i="8"/>
  <c r="AE314" i="8"/>
  <c r="AD314" i="8"/>
  <c r="AC314" i="8"/>
  <c r="AF312" i="8"/>
  <c r="AE312" i="8"/>
  <c r="AD312" i="8"/>
  <c r="AC312" i="8"/>
  <c r="AF311" i="8"/>
  <c r="AE311" i="8"/>
  <c r="AD311" i="8"/>
  <c r="AC311" i="8"/>
  <c r="AF310" i="8"/>
  <c r="AE310" i="8"/>
  <c r="AD310" i="8"/>
  <c r="AC310" i="8"/>
  <c r="AF309" i="8"/>
  <c r="AE309" i="8"/>
  <c r="AD309" i="8"/>
  <c r="AC309" i="8"/>
  <c r="AF308" i="8"/>
  <c r="AE308" i="8"/>
  <c r="AD308" i="8"/>
  <c r="AC308" i="8"/>
  <c r="AF307" i="8"/>
  <c r="AE307" i="8"/>
  <c r="AD307" i="8"/>
  <c r="AC307" i="8"/>
  <c r="AF306" i="8"/>
  <c r="AE306" i="8"/>
  <c r="AD306" i="8"/>
  <c r="AC306" i="8"/>
  <c r="AF304" i="8"/>
  <c r="AE304" i="8"/>
  <c r="AD304" i="8"/>
  <c r="AC304" i="8"/>
  <c r="AF303" i="8"/>
  <c r="AE303" i="8"/>
  <c r="AD303" i="8"/>
  <c r="AC303" i="8"/>
  <c r="AF302" i="8"/>
  <c r="AE302" i="8"/>
  <c r="AD302" i="8"/>
  <c r="AC302" i="8"/>
  <c r="AF301" i="8"/>
  <c r="AE301" i="8"/>
  <c r="AD301" i="8"/>
  <c r="AC301" i="8"/>
  <c r="AF298" i="8"/>
  <c r="AE298" i="8"/>
  <c r="AD298" i="8"/>
  <c r="AC298" i="8"/>
  <c r="AF297" i="8"/>
  <c r="AE297" i="8"/>
  <c r="AD297" i="8"/>
  <c r="AC297" i="8"/>
  <c r="AF296" i="8"/>
  <c r="AE296" i="8"/>
  <c r="AD296" i="8"/>
  <c r="AC296" i="8"/>
  <c r="AF294" i="8"/>
  <c r="AE294" i="8"/>
  <c r="AD294" i="8"/>
  <c r="AC294" i="8"/>
  <c r="AF293" i="8"/>
  <c r="AE293" i="8"/>
  <c r="AD293" i="8"/>
  <c r="AC293" i="8"/>
  <c r="AF292" i="8"/>
  <c r="AE292" i="8"/>
  <c r="AD292" i="8"/>
  <c r="AC292" i="8"/>
  <c r="AF291" i="8"/>
  <c r="AE291" i="8"/>
  <c r="AD291" i="8"/>
  <c r="AC291" i="8"/>
  <c r="AF290" i="8"/>
  <c r="AE290" i="8"/>
  <c r="AD290" i="8"/>
  <c r="AC290" i="8"/>
  <c r="AF289" i="8"/>
  <c r="AE289" i="8"/>
  <c r="AD289" i="8"/>
  <c r="AC289" i="8"/>
  <c r="AF288" i="8"/>
  <c r="AE288" i="8"/>
  <c r="AD288" i="8"/>
  <c r="AC288" i="8"/>
  <c r="AF287" i="8"/>
  <c r="AE287" i="8"/>
  <c r="AD287" i="8"/>
  <c r="AC287" i="8"/>
  <c r="AF286" i="8"/>
  <c r="AE286" i="8"/>
  <c r="AD286" i="8"/>
  <c r="AC286" i="8"/>
  <c r="AF285" i="8"/>
  <c r="AE285" i="8"/>
  <c r="AD285" i="8"/>
  <c r="AC285" i="8"/>
  <c r="AF284" i="8"/>
  <c r="AE284" i="8"/>
  <c r="AD284" i="8"/>
  <c r="AC284" i="8"/>
  <c r="AF283" i="8"/>
  <c r="AE283" i="8"/>
  <c r="AD283" i="8"/>
  <c r="AC283" i="8"/>
  <c r="AF282" i="8"/>
  <c r="AE282" i="8"/>
  <c r="AD282" i="8"/>
  <c r="AC282" i="8"/>
  <c r="AF281" i="8"/>
  <c r="AE281" i="8"/>
  <c r="AD281" i="8"/>
  <c r="AC281" i="8"/>
  <c r="AF280" i="8"/>
  <c r="AE280" i="8"/>
  <c r="AD280" i="8"/>
  <c r="AC280" i="8"/>
  <c r="AF279" i="8"/>
  <c r="AE279" i="8"/>
  <c r="AD279" i="8"/>
  <c r="AC279" i="8"/>
  <c r="AF275" i="8"/>
  <c r="AE275" i="8"/>
  <c r="AD275" i="8"/>
  <c r="AC275" i="8"/>
  <c r="AF274" i="8"/>
  <c r="AE274" i="8"/>
  <c r="AD274" i="8"/>
  <c r="AC274" i="8"/>
  <c r="AF273" i="8"/>
  <c r="AE273" i="8"/>
  <c r="AD273" i="8"/>
  <c r="AC273" i="8"/>
  <c r="AF272" i="8"/>
  <c r="AE272" i="8"/>
  <c r="AD272" i="8"/>
  <c r="AC272" i="8"/>
  <c r="AF271" i="8"/>
  <c r="AE271" i="8"/>
  <c r="AD271" i="8"/>
  <c r="AC271" i="8"/>
  <c r="AF270" i="8"/>
  <c r="AE270" i="8"/>
  <c r="AD270" i="8"/>
  <c r="AC270" i="8"/>
  <c r="AF268" i="8"/>
  <c r="AE268" i="8"/>
  <c r="AD268" i="8"/>
  <c r="AC268" i="8"/>
  <c r="AF267" i="8"/>
  <c r="AE267" i="8"/>
  <c r="AD267" i="8"/>
  <c r="AC267" i="8"/>
  <c r="AF266" i="8"/>
  <c r="AE266" i="8"/>
  <c r="AD266" i="8"/>
  <c r="AC266" i="8"/>
  <c r="AF265" i="8"/>
  <c r="AE265" i="8"/>
  <c r="AD265" i="8"/>
  <c r="AC265" i="8"/>
  <c r="AF264" i="8"/>
  <c r="AE264" i="8"/>
  <c r="AD264" i="8"/>
  <c r="AC264" i="8"/>
  <c r="AF263" i="8"/>
  <c r="AE263" i="8"/>
  <c r="AD263" i="8"/>
  <c r="AC263" i="8"/>
  <c r="AF262" i="8"/>
  <c r="AE262" i="8"/>
  <c r="AD262" i="8"/>
  <c r="AC262" i="8"/>
  <c r="AF261" i="8"/>
  <c r="AE261" i="8"/>
  <c r="AD261" i="8"/>
  <c r="AC261" i="8"/>
  <c r="AF260" i="8"/>
  <c r="AE260" i="8"/>
  <c r="AD260" i="8"/>
  <c r="AC260" i="8"/>
  <c r="AF259" i="8"/>
  <c r="AE259" i="8"/>
  <c r="AD259" i="8"/>
  <c r="AC259" i="8"/>
  <c r="AF258" i="8"/>
  <c r="AE258" i="8"/>
  <c r="AD258" i="8"/>
  <c r="AC258" i="8"/>
  <c r="AF257" i="8"/>
  <c r="AE257" i="8"/>
  <c r="AD257" i="8"/>
  <c r="AC257" i="8"/>
  <c r="AF256" i="8"/>
  <c r="AE256" i="8"/>
  <c r="AD256" i="8"/>
  <c r="AC256" i="8"/>
  <c r="AF255" i="8"/>
  <c r="AE255" i="8"/>
  <c r="AD255" i="8"/>
  <c r="AC255" i="8"/>
  <c r="AF254" i="8"/>
  <c r="AE254" i="8"/>
  <c r="AD254" i="8"/>
  <c r="AC254" i="8"/>
  <c r="AF253" i="8"/>
  <c r="AE253" i="8"/>
  <c r="AD253" i="8"/>
  <c r="AC253" i="8"/>
  <c r="AF252" i="8"/>
  <c r="AE252" i="8"/>
  <c r="AD252" i="8"/>
  <c r="AC252" i="8"/>
  <c r="AF250" i="8"/>
  <c r="AE250" i="8"/>
  <c r="AD250" i="8"/>
  <c r="AC250" i="8"/>
  <c r="AF248" i="8"/>
  <c r="AE248" i="8"/>
  <c r="AD248" i="8"/>
  <c r="AC248" i="8"/>
  <c r="AF247" i="8"/>
  <c r="AE247" i="8"/>
  <c r="AD247" i="8"/>
  <c r="AC247" i="8"/>
  <c r="AF246" i="8"/>
  <c r="AE246" i="8"/>
  <c r="AD246" i="8"/>
  <c r="AC246" i="8"/>
  <c r="AF245" i="8"/>
  <c r="AE245" i="8"/>
  <c r="AD245" i="8"/>
  <c r="AC245" i="8"/>
  <c r="AF244" i="8"/>
  <c r="AE244" i="8"/>
  <c r="AD244" i="8"/>
  <c r="AC244" i="8"/>
  <c r="AF243" i="8"/>
  <c r="AE243" i="8"/>
  <c r="AD243" i="8"/>
  <c r="AC243" i="8"/>
  <c r="AF241" i="8"/>
  <c r="AE241" i="8"/>
  <c r="AD241" i="8"/>
  <c r="AC241" i="8"/>
  <c r="AF240" i="8"/>
  <c r="AE240" i="8"/>
  <c r="AD240" i="8"/>
  <c r="AC240" i="8"/>
  <c r="AF238" i="8"/>
  <c r="AE238" i="8"/>
  <c r="AD238" i="8"/>
  <c r="AC238" i="8"/>
  <c r="AF237" i="8"/>
  <c r="AE237" i="8"/>
  <c r="AD237" i="8"/>
  <c r="AC237" i="8"/>
  <c r="AF234" i="8"/>
  <c r="AE234" i="8"/>
  <c r="AD234" i="8"/>
  <c r="AC234" i="8"/>
  <c r="AF233" i="8"/>
  <c r="AE233" i="8"/>
  <c r="AD233" i="8"/>
  <c r="AC233" i="8"/>
  <c r="AF231" i="8"/>
  <c r="AE231" i="8"/>
  <c r="AD231" i="8"/>
  <c r="AC231" i="8"/>
  <c r="AF229" i="8"/>
  <c r="AE229" i="8"/>
  <c r="AD229" i="8"/>
  <c r="AC229" i="8"/>
  <c r="AF228" i="8"/>
  <c r="AE228" i="8"/>
  <c r="AD228" i="8"/>
  <c r="AC228" i="8"/>
  <c r="AF226" i="8"/>
  <c r="AE226" i="8"/>
  <c r="AD226" i="8"/>
  <c r="AC226" i="8"/>
  <c r="AF225" i="8"/>
  <c r="AE225" i="8"/>
  <c r="AD225" i="8"/>
  <c r="AC225" i="8"/>
  <c r="AF224" i="8"/>
  <c r="AE224" i="8"/>
  <c r="AD224" i="8"/>
  <c r="AC224" i="8"/>
  <c r="AF223" i="8"/>
  <c r="AE223" i="8"/>
  <c r="AD223" i="8"/>
  <c r="AC223" i="8"/>
  <c r="AF222" i="8"/>
  <c r="AE222" i="8"/>
  <c r="AD222" i="8"/>
  <c r="AC222" i="8"/>
  <c r="AF221" i="8"/>
  <c r="AE221" i="8"/>
  <c r="AD221" i="8"/>
  <c r="AC221" i="8"/>
  <c r="AF220" i="8"/>
  <c r="AE220" i="8"/>
  <c r="AD220" i="8"/>
  <c r="AC220" i="8"/>
  <c r="AF219" i="8"/>
  <c r="AE219" i="8"/>
  <c r="AD219" i="8"/>
  <c r="AC219" i="8"/>
  <c r="AF218" i="8"/>
  <c r="AE218" i="8"/>
  <c r="AD218" i="8"/>
  <c r="AC218" i="8"/>
  <c r="AF216" i="8"/>
  <c r="AE216" i="8"/>
  <c r="AD216" i="8"/>
  <c r="AC216" i="8"/>
  <c r="AF215" i="8"/>
  <c r="AE215" i="8"/>
  <c r="AD215" i="8"/>
  <c r="AC215" i="8"/>
  <c r="AF214" i="8"/>
  <c r="AE214" i="8"/>
  <c r="AD214" i="8"/>
  <c r="AC214" i="8"/>
  <c r="AF213" i="8"/>
  <c r="AE213" i="8"/>
  <c r="AD213" i="8"/>
  <c r="AC213" i="8"/>
  <c r="AF212" i="8"/>
  <c r="AE212" i="8"/>
  <c r="AD212" i="8"/>
  <c r="AC212" i="8"/>
  <c r="AF211" i="8"/>
  <c r="AE211" i="8"/>
  <c r="AD211" i="8"/>
  <c r="AC211" i="8"/>
  <c r="AF210" i="8"/>
  <c r="AE210" i="8"/>
  <c r="AD210" i="8"/>
  <c r="AC210" i="8"/>
  <c r="AF209" i="8"/>
  <c r="AE209" i="8"/>
  <c r="AD209" i="8"/>
  <c r="AC209" i="8"/>
  <c r="AF208" i="8"/>
  <c r="AE208" i="8"/>
  <c r="AD208" i="8"/>
  <c r="AC208" i="8"/>
  <c r="AF206" i="8"/>
  <c r="AE206" i="8"/>
  <c r="AD206" i="8"/>
  <c r="AC206" i="8"/>
  <c r="AF205" i="8"/>
  <c r="AE205" i="8"/>
  <c r="AD205" i="8"/>
  <c r="AC205" i="8"/>
  <c r="AF204" i="8"/>
  <c r="AE204" i="8"/>
  <c r="AD204" i="8"/>
  <c r="AC204" i="8"/>
  <c r="AF203" i="8"/>
  <c r="AE203" i="8"/>
  <c r="AD203" i="8"/>
  <c r="AC203" i="8"/>
  <c r="AF201" i="8"/>
  <c r="AE201" i="8"/>
  <c r="AD201" i="8"/>
  <c r="AC201" i="8"/>
  <c r="AF199" i="8"/>
  <c r="AE199" i="8"/>
  <c r="AD199" i="8"/>
  <c r="AC199" i="8"/>
  <c r="AF198" i="8"/>
  <c r="AE198" i="8"/>
  <c r="AD198" i="8"/>
  <c r="AC198" i="8"/>
  <c r="AF197" i="8"/>
  <c r="AE197" i="8"/>
  <c r="AD197" i="8"/>
  <c r="AC197" i="8"/>
  <c r="AF196" i="8"/>
  <c r="AE196" i="8"/>
  <c r="AD196" i="8"/>
  <c r="AC196" i="8"/>
  <c r="AF195" i="8"/>
  <c r="AE195" i="8"/>
  <c r="AD195" i="8"/>
  <c r="AC195" i="8"/>
  <c r="AF194" i="8"/>
  <c r="AE194" i="8"/>
  <c r="AD194" i="8"/>
  <c r="AC194" i="8"/>
  <c r="AF193" i="8"/>
  <c r="AE193" i="8"/>
  <c r="AD193" i="8"/>
  <c r="AC193" i="8"/>
  <c r="AF192" i="8"/>
  <c r="AE192" i="8"/>
  <c r="AD192" i="8"/>
  <c r="AC192" i="8"/>
  <c r="AF191" i="8"/>
  <c r="AE191" i="8"/>
  <c r="AD191" i="8"/>
  <c r="AC191" i="8"/>
  <c r="AF190" i="8"/>
  <c r="AE190" i="8"/>
  <c r="AD190" i="8"/>
  <c r="AC190" i="8"/>
  <c r="AF189" i="8"/>
  <c r="AE189" i="8"/>
  <c r="AD189" i="8"/>
  <c r="AC189" i="8"/>
  <c r="AF188" i="8"/>
  <c r="AE188" i="8"/>
  <c r="AD188" i="8"/>
  <c r="AC188" i="8"/>
  <c r="AF187" i="8"/>
  <c r="AE187" i="8"/>
  <c r="AD187" i="8"/>
  <c r="AC187" i="8"/>
  <c r="AF186" i="8"/>
  <c r="AE186" i="8"/>
  <c r="AD186" i="8"/>
  <c r="AC186" i="8"/>
  <c r="AF185" i="8"/>
  <c r="AE185" i="8"/>
  <c r="AD185" i="8"/>
  <c r="AC185" i="8"/>
  <c r="AF184" i="8"/>
  <c r="AE184" i="8"/>
  <c r="AD184" i="8"/>
  <c r="AC184" i="8"/>
  <c r="AF182" i="8"/>
  <c r="AE182" i="8"/>
  <c r="AD182" i="8"/>
  <c r="AC182" i="8"/>
  <c r="AF181" i="8"/>
  <c r="AE181" i="8"/>
  <c r="AD181" i="8"/>
  <c r="AC181" i="8"/>
  <c r="AF180" i="8"/>
  <c r="AE180" i="8"/>
  <c r="AD180" i="8"/>
  <c r="AC180" i="8"/>
  <c r="AF178" i="8"/>
  <c r="AE178" i="8"/>
  <c r="AD178" i="8"/>
  <c r="AC178" i="8"/>
  <c r="AF177" i="8"/>
  <c r="AE177" i="8"/>
  <c r="AD177" i="8"/>
  <c r="AC177" i="8"/>
  <c r="AF176" i="8"/>
  <c r="AE176" i="8"/>
  <c r="AD176" i="8"/>
  <c r="AC176" i="8"/>
  <c r="AF175" i="8"/>
  <c r="AE175" i="8"/>
  <c r="AD175" i="8"/>
  <c r="AC175" i="8"/>
  <c r="AF174" i="8"/>
  <c r="AE174" i="8"/>
  <c r="AD174" i="8"/>
  <c r="AC174" i="8"/>
  <c r="AF173" i="8"/>
  <c r="AE173" i="8"/>
  <c r="AD173" i="8"/>
  <c r="AC173" i="8"/>
  <c r="AF172" i="8"/>
  <c r="AE172" i="8"/>
  <c r="AD172" i="8"/>
  <c r="AC172" i="8"/>
  <c r="AF171" i="8"/>
  <c r="AE171" i="8"/>
  <c r="AD171" i="8"/>
  <c r="AC171" i="8"/>
  <c r="AF170" i="8"/>
  <c r="AE170" i="8"/>
  <c r="AD170" i="8"/>
  <c r="AC170" i="8"/>
  <c r="AF169" i="8"/>
  <c r="AE169" i="8"/>
  <c r="AD169" i="8"/>
  <c r="AC169" i="8"/>
  <c r="AF168" i="8"/>
  <c r="AE168" i="8"/>
  <c r="AD168" i="8"/>
  <c r="AC168" i="8"/>
  <c r="AF167" i="8"/>
  <c r="AE167" i="8"/>
  <c r="AD167" i="8"/>
  <c r="AC167" i="8"/>
  <c r="AF166" i="8"/>
  <c r="AE166" i="8"/>
  <c r="AD166" i="8"/>
  <c r="AC166" i="8"/>
  <c r="AF164" i="8"/>
  <c r="AE164" i="8"/>
  <c r="AD164" i="8"/>
  <c r="AC164" i="8"/>
  <c r="AF163" i="8"/>
  <c r="AE163" i="8"/>
  <c r="AD163" i="8"/>
  <c r="AC163" i="8"/>
  <c r="AF162" i="8"/>
  <c r="AE162" i="8"/>
  <c r="AD162" i="8"/>
  <c r="AC162" i="8"/>
  <c r="AF161" i="8"/>
  <c r="AE161" i="8"/>
  <c r="AD161" i="8"/>
  <c r="AC161" i="8"/>
  <c r="AF160" i="8"/>
  <c r="AE160" i="8"/>
  <c r="AD160" i="8"/>
  <c r="AC160" i="8"/>
  <c r="AF155" i="8"/>
  <c r="AE155" i="8"/>
  <c r="AD155" i="8"/>
  <c r="AC155" i="8"/>
  <c r="AF153" i="8"/>
  <c r="AE153" i="8"/>
  <c r="AD153" i="8"/>
  <c r="AC153" i="8"/>
  <c r="AF152" i="8"/>
  <c r="AE152" i="8"/>
  <c r="AD152" i="8"/>
  <c r="AC152" i="8"/>
  <c r="AF151" i="8"/>
  <c r="AE151" i="8"/>
  <c r="AD151" i="8"/>
  <c r="AC151" i="8"/>
  <c r="AF124" i="8"/>
  <c r="AE124" i="8"/>
  <c r="AD124" i="8"/>
  <c r="AC124" i="8"/>
  <c r="AF122" i="8"/>
  <c r="AE122" i="8"/>
  <c r="AD122" i="8"/>
  <c r="AC122" i="8"/>
  <c r="AF121" i="8"/>
  <c r="AE121" i="8"/>
  <c r="AD121" i="8"/>
  <c r="AC121" i="8"/>
  <c r="AF120" i="8"/>
  <c r="AE120" i="8"/>
  <c r="AD120" i="8"/>
  <c r="AC120" i="8"/>
  <c r="AF119" i="8"/>
  <c r="AE119" i="8"/>
  <c r="AD119" i="8"/>
  <c r="AC119" i="8"/>
  <c r="AF118" i="8"/>
  <c r="AE118" i="8"/>
  <c r="AD118" i="8"/>
  <c r="AC118" i="8"/>
  <c r="AF117" i="8"/>
  <c r="AE117" i="8"/>
  <c r="AD117" i="8"/>
  <c r="AC117" i="8"/>
  <c r="AF115" i="8"/>
  <c r="AE115" i="8"/>
  <c r="AD115" i="8"/>
  <c r="AC115" i="8"/>
  <c r="AF114" i="8"/>
  <c r="AE114" i="8"/>
  <c r="AD114" i="8"/>
  <c r="AC114" i="8"/>
  <c r="AF113" i="8"/>
  <c r="AE113" i="8"/>
  <c r="AD113" i="8"/>
  <c r="AC113" i="8"/>
  <c r="AF112" i="8"/>
  <c r="AE112" i="8"/>
  <c r="AD112" i="8"/>
  <c r="AC112" i="8"/>
  <c r="AF111" i="8"/>
  <c r="AE111" i="8"/>
  <c r="AD111" i="8"/>
  <c r="AC111" i="8"/>
  <c r="AF108" i="8"/>
  <c r="AE108" i="8"/>
  <c r="AD108" i="8"/>
  <c r="AC108" i="8"/>
  <c r="AF107" i="8"/>
  <c r="AE107" i="8"/>
  <c r="AD107" i="8"/>
  <c r="AC107" i="8"/>
  <c r="AF106" i="8"/>
  <c r="AE106" i="8"/>
  <c r="AD106" i="8"/>
  <c r="AC106" i="8"/>
  <c r="AF104" i="8"/>
  <c r="AE104" i="8"/>
  <c r="AD104" i="8"/>
  <c r="AC104" i="8"/>
  <c r="AF103" i="8"/>
  <c r="AE103" i="8"/>
  <c r="AD103" i="8"/>
  <c r="AC103" i="8"/>
  <c r="AF102" i="8"/>
  <c r="AE102" i="8"/>
  <c r="AD102" i="8"/>
  <c r="AC102" i="8"/>
  <c r="AF101" i="8"/>
  <c r="AE101" i="8"/>
  <c r="AD101" i="8"/>
  <c r="AC101" i="8"/>
  <c r="AF100" i="8"/>
  <c r="AE100" i="8"/>
  <c r="AD100" i="8"/>
  <c r="AC100" i="8"/>
  <c r="AF99" i="8"/>
  <c r="AE99" i="8"/>
  <c r="AD99" i="8"/>
  <c r="AC99" i="8"/>
  <c r="AF98" i="8"/>
  <c r="AE98" i="8"/>
  <c r="AD98" i="8"/>
  <c r="AC98" i="8"/>
  <c r="AF97" i="8"/>
  <c r="AE97" i="8"/>
  <c r="AD97" i="8"/>
  <c r="AC97" i="8"/>
  <c r="AF96" i="8"/>
  <c r="AE96" i="8"/>
  <c r="AD96" i="8"/>
  <c r="AC96" i="8"/>
  <c r="AF95" i="8"/>
  <c r="AE95" i="8"/>
  <c r="AD95" i="8"/>
  <c r="AC95" i="8"/>
  <c r="AF94" i="8"/>
  <c r="AE94" i="8"/>
  <c r="AD94" i="8"/>
  <c r="AC94" i="8"/>
  <c r="AF93" i="8"/>
  <c r="AE93" i="8"/>
  <c r="AD93" i="8"/>
  <c r="AC93" i="8"/>
  <c r="AF92" i="8"/>
  <c r="AE92" i="8"/>
  <c r="AD92" i="8"/>
  <c r="AC92" i="8"/>
  <c r="AF91" i="8"/>
  <c r="AE91" i="8"/>
  <c r="AD91" i="8"/>
  <c r="AC91" i="8"/>
  <c r="AF89" i="8"/>
  <c r="AE89" i="8"/>
  <c r="AD89" i="8"/>
  <c r="AC89" i="8"/>
  <c r="AF88" i="8"/>
  <c r="AE88" i="8"/>
  <c r="AD88" i="8"/>
  <c r="AC88" i="8"/>
  <c r="AF86" i="8"/>
  <c r="AE86" i="8"/>
  <c r="AD86" i="8"/>
  <c r="AC86" i="8"/>
  <c r="AF85" i="8"/>
  <c r="AE85" i="8"/>
  <c r="AD85" i="8"/>
  <c r="AC85" i="8"/>
  <c r="AF84" i="8"/>
  <c r="AE84" i="8"/>
  <c r="AD84" i="8"/>
  <c r="AC84" i="8"/>
  <c r="AF83" i="8"/>
  <c r="AE83" i="8"/>
  <c r="AD83" i="8"/>
  <c r="AC83" i="8"/>
  <c r="AF82" i="8"/>
  <c r="AE82" i="8"/>
  <c r="AD82" i="8"/>
  <c r="AC82" i="8"/>
  <c r="AF80" i="8"/>
  <c r="AE80" i="8"/>
  <c r="AD80" i="8"/>
  <c r="AC80" i="8"/>
  <c r="AF79" i="8"/>
  <c r="AE79" i="8"/>
  <c r="AD79" i="8"/>
  <c r="AC79" i="8"/>
  <c r="AF78" i="8"/>
  <c r="AE78" i="8"/>
  <c r="AD78" i="8"/>
  <c r="AC78" i="8"/>
  <c r="AF77" i="8"/>
  <c r="AE77" i="8"/>
  <c r="AD77" i="8"/>
  <c r="AC77" i="8"/>
  <c r="AF76" i="8"/>
  <c r="AE76" i="8"/>
  <c r="AD76" i="8"/>
  <c r="AC76" i="8"/>
  <c r="AF75" i="8"/>
  <c r="AE75" i="8"/>
  <c r="AD75" i="8"/>
  <c r="AC75" i="8"/>
  <c r="AF74" i="8"/>
  <c r="AE74" i="8"/>
  <c r="AD74" i="8"/>
  <c r="AC74" i="8"/>
  <c r="AF73" i="8"/>
  <c r="AE73" i="8"/>
  <c r="AD73" i="8"/>
  <c r="AC73" i="8"/>
  <c r="AF71" i="8"/>
  <c r="AE71" i="8"/>
  <c r="AD71" i="8"/>
  <c r="AC71" i="8"/>
  <c r="AF70" i="8"/>
  <c r="AE70" i="8"/>
  <c r="AD70" i="8"/>
  <c r="AC70" i="8"/>
  <c r="AF69" i="8"/>
  <c r="AE69" i="8"/>
  <c r="AD69" i="8"/>
  <c r="AC69" i="8"/>
  <c r="AF68" i="8"/>
  <c r="AE68" i="8"/>
  <c r="AD68" i="8"/>
  <c r="AC68" i="8"/>
  <c r="AF67" i="8"/>
  <c r="AE67" i="8"/>
  <c r="AD67" i="8"/>
  <c r="AC67" i="8"/>
  <c r="AF66" i="8"/>
  <c r="AE66" i="8"/>
  <c r="AD66" i="8"/>
  <c r="AC66" i="8"/>
  <c r="AF65" i="8"/>
  <c r="AE65" i="8"/>
  <c r="AD65" i="8"/>
  <c r="AC65" i="8"/>
  <c r="AF64" i="8"/>
  <c r="AE64" i="8"/>
  <c r="AD64" i="8"/>
  <c r="AC64" i="8"/>
  <c r="AF63" i="8"/>
  <c r="AE63" i="8"/>
  <c r="AD63" i="8"/>
  <c r="AC63" i="8"/>
  <c r="AF62" i="8"/>
  <c r="AE62" i="8"/>
  <c r="AD62" i="8"/>
  <c r="AC62" i="8"/>
  <c r="AF61" i="8"/>
  <c r="AE61" i="8"/>
  <c r="AD61" i="8"/>
  <c r="AC61" i="8"/>
  <c r="AF60" i="8"/>
  <c r="AE60" i="8"/>
  <c r="AD60" i="8"/>
  <c r="AC60" i="8"/>
  <c r="AF59" i="8"/>
  <c r="AE59" i="8"/>
  <c r="AD59" i="8"/>
  <c r="AC59" i="8"/>
  <c r="AF58" i="8"/>
  <c r="AE58" i="8"/>
  <c r="AD58" i="8"/>
  <c r="AC58" i="8"/>
  <c r="AF57" i="8"/>
  <c r="AE57" i="8"/>
  <c r="AD57" i="8"/>
  <c r="AC57" i="8"/>
  <c r="AF56" i="8"/>
  <c r="AE56" i="8"/>
  <c r="AD56" i="8"/>
  <c r="AC56" i="8"/>
  <c r="AF55" i="8"/>
  <c r="AE55" i="8"/>
  <c r="AD55" i="8"/>
  <c r="AC55" i="8"/>
  <c r="AF54" i="8"/>
  <c r="AE54" i="8"/>
  <c r="AD54" i="8"/>
  <c r="AC54" i="8"/>
  <c r="AF53" i="8"/>
  <c r="AE53" i="8"/>
  <c r="AD53" i="8"/>
  <c r="AC53" i="8"/>
  <c r="AF52" i="8"/>
  <c r="AE52" i="8"/>
  <c r="AD52" i="8"/>
  <c r="AC52" i="8"/>
  <c r="AF51" i="8"/>
  <c r="AE51" i="8"/>
  <c r="AD51" i="8"/>
  <c r="AC51" i="8"/>
  <c r="AF50" i="8"/>
  <c r="AE50" i="8"/>
  <c r="AD50" i="8"/>
  <c r="AC50" i="8"/>
  <c r="AF45" i="8"/>
  <c r="AE45" i="8"/>
  <c r="AD45" i="8"/>
  <c r="AC45" i="8"/>
  <c r="AF38" i="8"/>
  <c r="AE38" i="8"/>
  <c r="AD38" i="8"/>
  <c r="AC38" i="8"/>
  <c r="AF37" i="8"/>
  <c r="AE37" i="8"/>
  <c r="AD37" i="8"/>
  <c r="AC37" i="8"/>
  <c r="AF36" i="8"/>
  <c r="AE36" i="8"/>
  <c r="AD36" i="8"/>
  <c r="AC36" i="8"/>
  <c r="AF35" i="8"/>
  <c r="AE35" i="8"/>
  <c r="AD35" i="8"/>
  <c r="AC35" i="8"/>
  <c r="AF34" i="8"/>
  <c r="AE34" i="8"/>
  <c r="AD34" i="8"/>
  <c r="AC34" i="8"/>
  <c r="AF33" i="8"/>
  <c r="AE33" i="8"/>
  <c r="AD33" i="8"/>
  <c r="AC33" i="8"/>
  <c r="AF32" i="8"/>
  <c r="AE32" i="8"/>
  <c r="AD32" i="8"/>
  <c r="AC32" i="8"/>
  <c r="AF31" i="8"/>
  <c r="AE31" i="8"/>
  <c r="AD31" i="8"/>
  <c r="AC31" i="8"/>
  <c r="AF28" i="8"/>
  <c r="AE28" i="8"/>
  <c r="AD28" i="8"/>
  <c r="AC28" i="8"/>
  <c r="AF27" i="8"/>
  <c r="AE27" i="8"/>
  <c r="AD27" i="8"/>
  <c r="AC27" i="8"/>
  <c r="AF26" i="8"/>
  <c r="AE26" i="8"/>
  <c r="AD26" i="8"/>
  <c r="AC26" i="8"/>
  <c r="AF24" i="8"/>
  <c r="AE24" i="8"/>
  <c r="AD24" i="8"/>
  <c r="AC24" i="8"/>
  <c r="AF23" i="8"/>
  <c r="AE23" i="8"/>
  <c r="AD23" i="8"/>
  <c r="AC23" i="8"/>
  <c r="AF22" i="8"/>
  <c r="AE22" i="8"/>
  <c r="AD22" i="8"/>
  <c r="AC22" i="8"/>
  <c r="AF21" i="8"/>
  <c r="AE21" i="8"/>
  <c r="AD21" i="8"/>
  <c r="AC21" i="8"/>
  <c r="L1292" i="8"/>
  <c r="L1293" i="8"/>
  <c r="AB1019" i="8" l="1"/>
  <c r="M1019" i="8"/>
  <c r="O1019" i="8" s="1"/>
  <c r="L1019" i="8"/>
  <c r="N1019" i="8" s="1"/>
  <c r="AB1018" i="8"/>
  <c r="M1018" i="8"/>
  <c r="O1018" i="8" s="1"/>
  <c r="L1018" i="8"/>
  <c r="N1018" i="8" s="1"/>
  <c r="AB1017" i="8"/>
  <c r="M1017" i="8"/>
  <c r="O1017" i="8" s="1"/>
  <c r="L1017" i="8"/>
  <c r="N1017" i="8" s="1"/>
  <c r="AB1016" i="8"/>
  <c r="M1016" i="8"/>
  <c r="O1016" i="8" s="1"/>
  <c r="L1016" i="8"/>
  <c r="N1016" i="8" s="1"/>
  <c r="L1164" i="8" l="1"/>
  <c r="N1164" i="8" s="1"/>
  <c r="M1164" i="8"/>
  <c r="O1164" i="8" s="1"/>
  <c r="L1165" i="8"/>
  <c r="M1165" i="8"/>
  <c r="O1165" i="8" s="1"/>
  <c r="N1165" i="8"/>
  <c r="L1166" i="8"/>
  <c r="M1166" i="8"/>
  <c r="O1166" i="8" s="1"/>
  <c r="N1166" i="8"/>
  <c r="L1167" i="8"/>
  <c r="N1167" i="8" s="1"/>
  <c r="M1167" i="8"/>
  <c r="O1167" i="8" s="1"/>
  <c r="L1168" i="8"/>
  <c r="N1168" i="8" s="1"/>
  <c r="M1168" i="8"/>
  <c r="O1168" i="8" s="1"/>
  <c r="L1169" i="8"/>
  <c r="N1169" i="8" s="1"/>
  <c r="M1169" i="8"/>
  <c r="O1169" i="8" s="1"/>
  <c r="L1149" i="8" l="1"/>
  <c r="N1149" i="8" s="1"/>
  <c r="M1149" i="8"/>
  <c r="O1149" i="8" s="1"/>
  <c r="M1116" i="8" l="1"/>
  <c r="O1116" i="8" s="1"/>
  <c r="L1116" i="8"/>
  <c r="N1116" i="8" s="1"/>
  <c r="M1115" i="8"/>
  <c r="O1115" i="8" s="1"/>
  <c r="L1115" i="8"/>
  <c r="N1115" i="8" s="1"/>
  <c r="M1114" i="8"/>
  <c r="O1114" i="8" s="1"/>
  <c r="L1114" i="8"/>
  <c r="N1114" i="8" s="1"/>
  <c r="AB1111" i="8" l="1"/>
  <c r="M1111" i="8"/>
  <c r="O1111" i="8" s="1"/>
  <c r="L1111" i="8"/>
  <c r="N1111" i="8" s="1"/>
  <c r="AB1110" i="8"/>
  <c r="M1110" i="8"/>
  <c r="O1110" i="8" s="1"/>
  <c r="L1110" i="8"/>
  <c r="N1110" i="8" s="1"/>
  <c r="AB1109" i="8"/>
  <c r="M1109" i="8"/>
  <c r="O1109" i="8" s="1"/>
  <c r="L1109" i="8"/>
  <c r="N1109" i="8" s="1"/>
  <c r="AB1108" i="8"/>
  <c r="M1108" i="8"/>
  <c r="O1108" i="8" s="1"/>
  <c r="L1108" i="8"/>
  <c r="N1108" i="8" s="1"/>
  <c r="AB1664" i="8"/>
  <c r="M1664" i="8"/>
  <c r="O1664" i="8" s="1"/>
  <c r="L1664" i="8"/>
  <c r="N1664" i="8" s="1"/>
  <c r="AB1663" i="8"/>
  <c r="M1663" i="8"/>
  <c r="O1663" i="8" s="1"/>
  <c r="L1663" i="8"/>
  <c r="N1663" i="8" s="1"/>
  <c r="AB1662" i="8"/>
  <c r="M1662" i="8"/>
  <c r="O1662" i="8" s="1"/>
  <c r="L1662" i="8"/>
  <c r="N1662" i="8" s="1"/>
  <c r="AB1661" i="8"/>
  <c r="M1661" i="8"/>
  <c r="O1661" i="8" s="1"/>
  <c r="L1661" i="8"/>
  <c r="N1661" i="8" s="1"/>
  <c r="AB1660" i="8"/>
  <c r="M1660" i="8"/>
  <c r="O1660" i="8" s="1"/>
  <c r="L1660" i="8"/>
  <c r="N1660" i="8" s="1"/>
  <c r="AB1659" i="8"/>
  <c r="M1659" i="8"/>
  <c r="O1659" i="8" s="1"/>
  <c r="L1659" i="8"/>
  <c r="N1659" i="8" s="1"/>
  <c r="AB1658" i="8"/>
  <c r="M1658" i="8"/>
  <c r="O1658" i="8" s="1"/>
  <c r="L1658" i="8"/>
  <c r="N1658" i="8" s="1"/>
  <c r="AB1657" i="8"/>
  <c r="M1657" i="8"/>
  <c r="L1657" i="8"/>
  <c r="AB1656" i="8"/>
  <c r="M1656" i="8"/>
  <c r="O1656" i="8" s="1"/>
  <c r="L1656" i="8"/>
  <c r="N1656" i="8" s="1"/>
  <c r="AB1655" i="8"/>
  <c r="M1655" i="8"/>
  <c r="O1655" i="8" s="1"/>
  <c r="L1655" i="8"/>
  <c r="N1655" i="8" s="1"/>
  <c r="AB1654" i="8"/>
  <c r="M1654" i="8"/>
  <c r="O1654" i="8" s="1"/>
  <c r="L1654" i="8"/>
  <c r="N1654" i="8" s="1"/>
  <c r="AB1653" i="8"/>
  <c r="M1653" i="8"/>
  <c r="L1653" i="8"/>
  <c r="AB1652" i="8"/>
  <c r="M1652" i="8"/>
  <c r="O1652" i="8" s="1"/>
  <c r="L1652" i="8"/>
  <c r="N1652" i="8" s="1"/>
  <c r="AB1651" i="8"/>
  <c r="M1651" i="8"/>
  <c r="O1651" i="8" s="1"/>
  <c r="L1651" i="8"/>
  <c r="N1651" i="8" s="1"/>
  <c r="AB1650" i="8"/>
  <c r="M1650" i="8"/>
  <c r="O1650" i="8" s="1"/>
  <c r="L1650" i="8"/>
  <c r="N1650" i="8" s="1"/>
  <c r="AB1649" i="8"/>
  <c r="M1649" i="8"/>
  <c r="O1649" i="8" s="1"/>
  <c r="L1649" i="8"/>
  <c r="N1649" i="8" s="1"/>
  <c r="AB1648" i="8"/>
  <c r="M1648" i="8"/>
  <c r="O1648" i="8" s="1"/>
  <c r="L1648" i="8"/>
  <c r="N1648" i="8" s="1"/>
  <c r="AB1647" i="8"/>
  <c r="AB1646" i="8" s="1"/>
  <c r="M1647" i="8"/>
  <c r="L1647" i="8"/>
  <c r="M1646" i="8"/>
  <c r="L1646" i="8"/>
  <c r="AB1645" i="8"/>
  <c r="M1645" i="8"/>
  <c r="O1645" i="8" s="1"/>
  <c r="L1645" i="8"/>
  <c r="N1645" i="8" s="1"/>
  <c r="AB1644" i="8"/>
  <c r="AB1643" i="8" s="1"/>
  <c r="M1644" i="8"/>
  <c r="L1644" i="8"/>
  <c r="M1643" i="8"/>
  <c r="O1643" i="8" s="1"/>
  <c r="L1643" i="8"/>
  <c r="N1643" i="8" s="1"/>
  <c r="AB1642" i="8"/>
  <c r="M1642" i="8"/>
  <c r="O1642" i="8" s="1"/>
  <c r="L1642" i="8"/>
  <c r="N1642" i="8" s="1"/>
  <c r="AB1641" i="8"/>
  <c r="M1641" i="8"/>
  <c r="O1641" i="8" s="1"/>
  <c r="L1641" i="8"/>
  <c r="N1641" i="8" s="1"/>
  <c r="AB1640" i="8"/>
  <c r="M1640" i="8"/>
  <c r="O1640" i="8" s="1"/>
  <c r="L1640" i="8"/>
  <c r="N1640" i="8" s="1"/>
  <c r="AB1639" i="8"/>
  <c r="AB1638" i="8" s="1"/>
  <c r="M1639" i="8"/>
  <c r="O1639" i="8" s="1"/>
  <c r="L1639" i="8"/>
  <c r="N1639" i="8" s="1"/>
  <c r="M1638" i="8"/>
  <c r="O1638" i="8" s="1"/>
  <c r="L1638" i="8"/>
  <c r="N1638" i="8" s="1"/>
  <c r="AB1637" i="8"/>
  <c r="M1637" i="8"/>
  <c r="O1637" i="8" s="1"/>
  <c r="L1637" i="8"/>
  <c r="N1637" i="8" s="1"/>
  <c r="AB1636" i="8"/>
  <c r="M1636" i="8"/>
  <c r="O1636" i="8" s="1"/>
  <c r="L1636" i="8"/>
  <c r="N1636" i="8" s="1"/>
  <c r="AB1635" i="8"/>
  <c r="M1635" i="8"/>
  <c r="O1635" i="8" s="1"/>
  <c r="L1635" i="8"/>
  <c r="N1635" i="8" s="1"/>
  <c r="AB1634" i="8"/>
  <c r="M1634" i="8"/>
  <c r="O1634" i="8" s="1"/>
  <c r="L1634" i="8"/>
  <c r="N1634" i="8" s="1"/>
  <c r="AB1633" i="8"/>
  <c r="M1633" i="8"/>
  <c r="O1633" i="8" s="1"/>
  <c r="L1633" i="8"/>
  <c r="N1633" i="8" s="1"/>
  <c r="AB1632" i="8"/>
  <c r="M1632" i="8"/>
  <c r="O1632" i="8" s="1"/>
  <c r="L1632" i="8"/>
  <c r="N1632" i="8" s="1"/>
  <c r="AB1631" i="8"/>
  <c r="M1631" i="8"/>
  <c r="O1631" i="8" s="1"/>
  <c r="L1631" i="8"/>
  <c r="N1631" i="8" s="1"/>
  <c r="AB1630" i="8"/>
  <c r="M1630" i="8"/>
  <c r="O1630" i="8" s="1"/>
  <c r="L1630" i="8"/>
  <c r="N1630" i="8" s="1"/>
  <c r="AB1629" i="8"/>
  <c r="M1629" i="8"/>
  <c r="O1629" i="8" s="1"/>
  <c r="L1629" i="8"/>
  <c r="N1629" i="8" s="1"/>
  <c r="AB1628" i="8"/>
  <c r="AB1627" i="8" s="1"/>
  <c r="M1628" i="8"/>
  <c r="O1628" i="8" s="1"/>
  <c r="L1628" i="8"/>
  <c r="N1628" i="8" s="1"/>
  <c r="M1627" i="8"/>
  <c r="O1627" i="8" s="1"/>
  <c r="L1627" i="8"/>
  <c r="N1627" i="8" s="1"/>
  <c r="M1625" i="8"/>
  <c r="O1625" i="8" s="1"/>
  <c r="L1625" i="8"/>
  <c r="N1625" i="8" s="1"/>
  <c r="AB1624" i="8"/>
  <c r="M1624" i="8"/>
  <c r="O1624" i="8" s="1"/>
  <c r="L1624" i="8"/>
  <c r="N1624" i="8" s="1"/>
  <c r="M1623" i="8"/>
  <c r="O1623" i="8" s="1"/>
  <c r="L1623" i="8"/>
  <c r="N1623" i="8" s="1"/>
  <c r="AB1622" i="8"/>
  <c r="M1622" i="8"/>
  <c r="O1622" i="8" s="1"/>
  <c r="L1622" i="8"/>
  <c r="N1622" i="8" s="1"/>
  <c r="AB1620" i="8"/>
  <c r="M1620" i="8"/>
  <c r="O1620" i="8" s="1"/>
  <c r="L1620" i="8"/>
  <c r="N1620" i="8" s="1"/>
  <c r="AB1619" i="8"/>
  <c r="M1619" i="8"/>
  <c r="O1619" i="8" s="1"/>
  <c r="L1619" i="8"/>
  <c r="N1619" i="8" s="1"/>
  <c r="AB1618" i="8"/>
  <c r="M1618" i="8"/>
  <c r="O1618" i="8" s="1"/>
  <c r="L1618" i="8"/>
  <c r="N1618" i="8" s="1"/>
  <c r="AB1607" i="8"/>
  <c r="AB1605" i="8" s="1"/>
  <c r="M1607" i="8"/>
  <c r="O1607" i="8" s="1"/>
  <c r="L1607" i="8"/>
  <c r="N1607" i="8" s="1"/>
  <c r="M1605" i="8"/>
  <c r="O1605" i="8" s="1"/>
  <c r="L1605" i="8"/>
  <c r="N1605" i="8" s="1"/>
  <c r="AB1604" i="8"/>
  <c r="M1604" i="8"/>
  <c r="O1604" i="8" s="1"/>
  <c r="L1604" i="8"/>
  <c r="N1604" i="8" s="1"/>
  <c r="AB1601" i="8"/>
  <c r="M1601" i="8"/>
  <c r="O1601" i="8" s="1"/>
  <c r="L1601" i="8"/>
  <c r="N1601" i="8" s="1"/>
  <c r="AB1600" i="8"/>
  <c r="AB1599" i="8" s="1"/>
  <c r="M1600" i="8"/>
  <c r="O1600" i="8" s="1"/>
  <c r="L1600" i="8"/>
  <c r="N1600" i="8" s="1"/>
  <c r="M1599" i="8"/>
  <c r="O1599" i="8" s="1"/>
  <c r="L1599" i="8"/>
  <c r="N1599" i="8" s="1"/>
  <c r="AB1598" i="8"/>
  <c r="M1598" i="8"/>
  <c r="O1598" i="8" s="1"/>
  <c r="L1598" i="8"/>
  <c r="N1598" i="8" s="1"/>
  <c r="AB1596" i="8"/>
  <c r="M1596" i="8"/>
  <c r="O1596" i="8" s="1"/>
  <c r="L1596" i="8"/>
  <c r="N1596" i="8" s="1"/>
  <c r="AB1594" i="8"/>
  <c r="M1594" i="8"/>
  <c r="O1594" i="8" s="1"/>
  <c r="L1594" i="8"/>
  <c r="N1594" i="8" s="1"/>
  <c r="AB1593" i="8"/>
  <c r="M1593" i="8"/>
  <c r="O1593" i="8" s="1"/>
  <c r="L1593" i="8"/>
  <c r="N1593" i="8" s="1"/>
  <c r="AB1592" i="8"/>
  <c r="M1592" i="8"/>
  <c r="O1592" i="8" s="1"/>
  <c r="L1592" i="8"/>
  <c r="N1592" i="8" s="1"/>
  <c r="AB1591" i="8"/>
  <c r="M1591" i="8"/>
  <c r="O1591" i="8" s="1"/>
  <c r="L1591" i="8"/>
  <c r="N1591" i="8" s="1"/>
  <c r="AB1590" i="8"/>
  <c r="M1590" i="8"/>
  <c r="O1590" i="8" s="1"/>
  <c r="L1590" i="8"/>
  <c r="N1590" i="8" s="1"/>
  <c r="AB1589" i="8"/>
  <c r="M1589" i="8"/>
  <c r="O1589" i="8" s="1"/>
  <c r="L1589" i="8"/>
  <c r="N1589" i="8" s="1"/>
  <c r="AB1588" i="8"/>
  <c r="M1588" i="8"/>
  <c r="O1588" i="8" s="1"/>
  <c r="L1588" i="8"/>
  <c r="N1588" i="8" s="1"/>
  <c r="AB1587" i="8"/>
  <c r="M1587" i="8"/>
  <c r="O1587" i="8" s="1"/>
  <c r="L1587" i="8"/>
  <c r="N1587" i="8" s="1"/>
  <c r="AB1586" i="8"/>
  <c r="M1586" i="8"/>
  <c r="O1586" i="8" s="1"/>
  <c r="L1586" i="8"/>
  <c r="N1586" i="8" s="1"/>
  <c r="AB1585" i="8"/>
  <c r="M1585" i="8"/>
  <c r="O1585" i="8" s="1"/>
  <c r="L1585" i="8"/>
  <c r="N1585" i="8" s="1"/>
  <c r="AB1584" i="8"/>
  <c r="M1584" i="8"/>
  <c r="O1584" i="8" s="1"/>
  <c r="L1584" i="8"/>
  <c r="N1584" i="8" s="1"/>
  <c r="AB1583" i="8"/>
  <c r="M1583" i="8"/>
  <c r="O1583" i="8" s="1"/>
  <c r="L1583" i="8"/>
  <c r="N1583" i="8" s="1"/>
  <c r="AB1580" i="8"/>
  <c r="M1580" i="8"/>
  <c r="O1580" i="8" s="1"/>
  <c r="L1580" i="8"/>
  <c r="N1580" i="8" s="1"/>
  <c r="AB1579" i="8"/>
  <c r="M1579" i="8"/>
  <c r="O1579" i="8" s="1"/>
  <c r="L1579" i="8"/>
  <c r="N1579" i="8" s="1"/>
  <c r="AB1578" i="8"/>
  <c r="M1578" i="8"/>
  <c r="O1578" i="8" s="1"/>
  <c r="L1578" i="8"/>
  <c r="N1578" i="8" s="1"/>
  <c r="AB1577" i="8"/>
  <c r="M1577" i="8"/>
  <c r="O1577" i="8" s="1"/>
  <c r="L1577" i="8"/>
  <c r="N1577" i="8" s="1"/>
  <c r="AB1576" i="8"/>
  <c r="M1576" i="8"/>
  <c r="O1576" i="8" s="1"/>
  <c r="L1576" i="8"/>
  <c r="N1576" i="8" s="1"/>
  <c r="AB1575" i="8"/>
  <c r="M1575" i="8"/>
  <c r="O1575" i="8" s="1"/>
  <c r="L1575" i="8"/>
  <c r="N1575" i="8" s="1"/>
  <c r="AB1574" i="8"/>
  <c r="M1574" i="8"/>
  <c r="O1574" i="8" s="1"/>
  <c r="L1574" i="8"/>
  <c r="N1574" i="8" s="1"/>
  <c r="AB1573" i="8"/>
  <c r="M1573" i="8"/>
  <c r="O1573" i="8" s="1"/>
  <c r="L1573" i="8"/>
  <c r="N1573" i="8" s="1"/>
  <c r="AB1572" i="8"/>
  <c r="M1572" i="8"/>
  <c r="O1572" i="8" s="1"/>
  <c r="L1572" i="8"/>
  <c r="N1572" i="8" s="1"/>
  <c r="AB1571" i="8"/>
  <c r="M1571" i="8"/>
  <c r="O1571" i="8" s="1"/>
  <c r="L1571" i="8"/>
  <c r="N1571" i="8" s="1"/>
  <c r="AB1570" i="8"/>
  <c r="M1570" i="8"/>
  <c r="O1570" i="8" s="1"/>
  <c r="L1570" i="8"/>
  <c r="N1570" i="8" s="1"/>
  <c r="AB1569" i="8"/>
  <c r="M1569" i="8"/>
  <c r="O1569" i="8" s="1"/>
  <c r="L1569" i="8"/>
  <c r="N1569" i="8" s="1"/>
  <c r="AB1568" i="8"/>
  <c r="M1568" i="8"/>
  <c r="O1568" i="8" s="1"/>
  <c r="L1568" i="8"/>
  <c r="N1568" i="8" s="1"/>
  <c r="AB1567" i="8"/>
  <c r="M1567" i="8"/>
  <c r="O1567" i="8" s="1"/>
  <c r="L1567" i="8"/>
  <c r="N1567" i="8" s="1"/>
  <c r="AB1566" i="8"/>
  <c r="M1566" i="8"/>
  <c r="O1566" i="8" s="1"/>
  <c r="L1566" i="8"/>
  <c r="N1566" i="8" s="1"/>
  <c r="AB1565" i="8"/>
  <c r="M1565" i="8"/>
  <c r="O1565" i="8" s="1"/>
  <c r="L1565" i="8"/>
  <c r="N1565" i="8" s="1"/>
  <c r="AB1481" i="8"/>
  <c r="M1481" i="8"/>
  <c r="O1481" i="8" s="1"/>
  <c r="L1481" i="8"/>
  <c r="N1481" i="8" s="1"/>
  <c r="AB1480" i="8"/>
  <c r="M1480" i="8"/>
  <c r="O1480" i="8" s="1"/>
  <c r="L1480" i="8"/>
  <c r="N1480" i="8" s="1"/>
  <c r="AB1479" i="8"/>
  <c r="M1479" i="8"/>
  <c r="O1479" i="8" s="1"/>
  <c r="L1479" i="8"/>
  <c r="N1479" i="8" s="1"/>
  <c r="AB1478" i="8"/>
  <c r="M1478" i="8"/>
  <c r="O1478" i="8" s="1"/>
  <c r="L1478" i="8"/>
  <c r="N1478" i="8" s="1"/>
  <c r="AB1477" i="8"/>
  <c r="M1477" i="8"/>
  <c r="O1477" i="8" s="1"/>
  <c r="L1477" i="8"/>
  <c r="N1477" i="8" s="1"/>
  <c r="AB1476" i="8"/>
  <c r="M1476" i="8"/>
  <c r="O1476" i="8" s="1"/>
  <c r="L1476" i="8"/>
  <c r="N1476" i="8" s="1"/>
  <c r="AB1475" i="8"/>
  <c r="M1475" i="8"/>
  <c r="O1475" i="8" s="1"/>
  <c r="L1475" i="8"/>
  <c r="N1475" i="8" s="1"/>
  <c r="M1474" i="8"/>
  <c r="O1474" i="8" s="1"/>
  <c r="L1474" i="8"/>
  <c r="N1474" i="8" s="1"/>
  <c r="AB1473" i="8"/>
  <c r="M1473" i="8"/>
  <c r="O1473" i="8" s="1"/>
  <c r="L1473" i="8"/>
  <c r="N1473" i="8" s="1"/>
  <c r="AB1472" i="8"/>
  <c r="M1472" i="8"/>
  <c r="O1472" i="8" s="1"/>
  <c r="L1472" i="8"/>
  <c r="N1472" i="8" s="1"/>
  <c r="AB1469" i="8"/>
  <c r="M1469" i="8"/>
  <c r="L1469" i="8"/>
  <c r="AB1468" i="8"/>
  <c r="M1468" i="8"/>
  <c r="O1468" i="8" s="1"/>
  <c r="L1468" i="8"/>
  <c r="N1468" i="8" s="1"/>
  <c r="AB1467" i="8"/>
  <c r="M1467" i="8"/>
  <c r="O1467" i="8" s="1"/>
  <c r="L1467" i="8"/>
  <c r="N1467" i="8" s="1"/>
  <c r="AB1466" i="8"/>
  <c r="M1466" i="8"/>
  <c r="O1466" i="8" s="1"/>
  <c r="L1466" i="8"/>
  <c r="N1466" i="8" s="1"/>
  <c r="AB1464" i="8"/>
  <c r="M1464" i="8"/>
  <c r="O1464" i="8" s="1"/>
  <c r="L1464" i="8"/>
  <c r="N1464" i="8" s="1"/>
  <c r="AB1463" i="8"/>
  <c r="M1463" i="8"/>
  <c r="O1463" i="8" s="1"/>
  <c r="L1463" i="8"/>
  <c r="N1463" i="8" s="1"/>
  <c r="AB1462" i="8"/>
  <c r="M1462" i="8"/>
  <c r="L1462" i="8"/>
  <c r="AB1461" i="8"/>
  <c r="M1461" i="8"/>
  <c r="O1461" i="8" s="1"/>
  <c r="L1461" i="8"/>
  <c r="N1461" i="8" s="1"/>
  <c r="AB1460" i="8"/>
  <c r="M1460" i="8"/>
  <c r="L1460" i="8"/>
  <c r="AB1459" i="8"/>
  <c r="M1459" i="8"/>
  <c r="L1459" i="8"/>
  <c r="AB1458" i="8"/>
  <c r="M1458" i="8"/>
  <c r="O1458" i="8" s="1"/>
  <c r="L1458" i="8"/>
  <c r="N1458" i="8" s="1"/>
  <c r="AB1457" i="8"/>
  <c r="M1457" i="8"/>
  <c r="O1457" i="8" s="1"/>
  <c r="L1457" i="8"/>
  <c r="N1457" i="8" s="1"/>
  <c r="AB1456" i="8"/>
  <c r="M1456" i="8"/>
  <c r="O1456" i="8" s="1"/>
  <c r="L1456" i="8"/>
  <c r="N1456" i="8" s="1"/>
  <c r="AB1455" i="8"/>
  <c r="M1455" i="8"/>
  <c r="O1455" i="8" s="1"/>
  <c r="L1455" i="8"/>
  <c r="N1455" i="8" s="1"/>
  <c r="AB1454" i="8"/>
  <c r="M1454" i="8"/>
  <c r="O1454" i="8" s="1"/>
  <c r="L1454" i="8"/>
  <c r="N1454" i="8" s="1"/>
  <c r="AB1453" i="8"/>
  <c r="M1453" i="8"/>
  <c r="O1453" i="8" s="1"/>
  <c r="L1453" i="8"/>
  <c r="N1453" i="8" s="1"/>
  <c r="AB1452" i="8"/>
  <c r="M1452" i="8"/>
  <c r="O1452" i="8" s="1"/>
  <c r="L1452" i="8"/>
  <c r="N1452" i="8" s="1"/>
  <c r="AB1451" i="8"/>
  <c r="M1451" i="8"/>
  <c r="O1451" i="8" s="1"/>
  <c r="L1451" i="8"/>
  <c r="N1451" i="8" s="1"/>
  <c r="AB1470" i="8"/>
  <c r="M1470" i="8"/>
  <c r="O1470" i="8" s="1"/>
  <c r="L1470" i="8"/>
  <c r="N1470" i="8" s="1"/>
  <c r="AB1450" i="8"/>
  <c r="M1450" i="8"/>
  <c r="O1450" i="8" s="1"/>
  <c r="L1450" i="8"/>
  <c r="N1450" i="8" s="1"/>
  <c r="AB1449" i="8"/>
  <c r="M1449" i="8"/>
  <c r="O1449" i="8" s="1"/>
  <c r="L1449" i="8"/>
  <c r="N1449" i="8" s="1"/>
  <c r="AB1448" i="8"/>
  <c r="M1448" i="8"/>
  <c r="L1448" i="8"/>
  <c r="AB1447" i="8"/>
  <c r="M1447" i="8"/>
  <c r="O1447" i="8" s="1"/>
  <c r="L1447" i="8"/>
  <c r="N1447" i="8" s="1"/>
  <c r="AB1446" i="8"/>
  <c r="M1446" i="8"/>
  <c r="O1446" i="8" s="1"/>
  <c r="L1446" i="8"/>
  <c r="N1446" i="8" s="1"/>
  <c r="AB1445" i="8"/>
  <c r="M1445" i="8"/>
  <c r="L1445" i="8"/>
  <c r="AB1444" i="8"/>
  <c r="M1444" i="8"/>
  <c r="O1444" i="8" s="1"/>
  <c r="L1444" i="8"/>
  <c r="N1444" i="8" s="1"/>
  <c r="AB1443" i="8"/>
  <c r="AB1442" i="8" s="1"/>
  <c r="M1443" i="8"/>
  <c r="O1443" i="8" s="1"/>
  <c r="L1443" i="8"/>
  <c r="N1443" i="8" s="1"/>
  <c r="M1442" i="8"/>
  <c r="O1442" i="8" s="1"/>
  <c r="L1442" i="8"/>
  <c r="N1442" i="8" s="1"/>
  <c r="AB1441" i="8"/>
  <c r="M1441" i="8"/>
  <c r="O1441" i="8" s="1"/>
  <c r="L1441" i="8"/>
  <c r="N1441" i="8" s="1"/>
  <c r="AB1440" i="8"/>
  <c r="M1440" i="8"/>
  <c r="O1440" i="8" s="1"/>
  <c r="L1440" i="8"/>
  <c r="N1440" i="8" s="1"/>
  <c r="AB1438" i="8"/>
  <c r="M1438" i="8"/>
  <c r="L1438" i="8"/>
  <c r="AB1435" i="8"/>
  <c r="M1435" i="8"/>
  <c r="O1435" i="8" s="1"/>
  <c r="L1435" i="8"/>
  <c r="N1435" i="8" s="1"/>
  <c r="AB1434" i="8"/>
  <c r="M1434" i="8"/>
  <c r="O1434" i="8" s="1"/>
  <c r="L1434" i="8"/>
  <c r="N1434" i="8" s="1"/>
  <c r="AB1433" i="8"/>
  <c r="M1433" i="8"/>
  <c r="O1433" i="8" s="1"/>
  <c r="L1433" i="8"/>
  <c r="N1433" i="8" s="1"/>
  <c r="AB1432" i="8"/>
  <c r="M1432" i="8"/>
  <c r="O1432" i="8" s="1"/>
  <c r="L1432" i="8"/>
  <c r="N1432" i="8" s="1"/>
  <c r="AB1431" i="8"/>
  <c r="M1431" i="8"/>
  <c r="O1431" i="8" s="1"/>
  <c r="L1431" i="8"/>
  <c r="N1431" i="8" s="1"/>
  <c r="AB1430" i="8"/>
  <c r="M1430" i="8"/>
  <c r="O1430" i="8" s="1"/>
  <c r="L1430" i="8"/>
  <c r="N1430" i="8" s="1"/>
  <c r="AB1429" i="8"/>
  <c r="M1429" i="8"/>
  <c r="O1429" i="8" s="1"/>
  <c r="L1429" i="8"/>
  <c r="N1429" i="8" s="1"/>
  <c r="M1428" i="8"/>
  <c r="O1428" i="8" s="1"/>
  <c r="L1428" i="8"/>
  <c r="N1428" i="8" s="1"/>
  <c r="M1427" i="8"/>
  <c r="L1427" i="8"/>
  <c r="M1426" i="8"/>
  <c r="O1426" i="8" s="1"/>
  <c r="L1426" i="8"/>
  <c r="N1426" i="8" s="1"/>
  <c r="AB1425" i="8"/>
  <c r="M1425" i="8"/>
  <c r="O1425" i="8" s="1"/>
  <c r="L1425" i="8"/>
  <c r="N1425" i="8" s="1"/>
  <c r="AB1424" i="8"/>
  <c r="M1424" i="8"/>
  <c r="O1424" i="8" s="1"/>
  <c r="L1424" i="8"/>
  <c r="N1424" i="8" s="1"/>
  <c r="AB1423" i="8"/>
  <c r="M1423" i="8"/>
  <c r="O1423" i="8" s="1"/>
  <c r="L1423" i="8"/>
  <c r="N1423" i="8" s="1"/>
  <c r="AB1422" i="8"/>
  <c r="M1422" i="8"/>
  <c r="O1422" i="8" s="1"/>
  <c r="L1422" i="8"/>
  <c r="N1422" i="8" s="1"/>
  <c r="AB1421" i="8"/>
  <c r="M1421" i="8"/>
  <c r="O1421" i="8" s="1"/>
  <c r="L1421" i="8"/>
  <c r="N1421" i="8" s="1"/>
  <c r="AB1420" i="8"/>
  <c r="M1420" i="8"/>
  <c r="O1420" i="8" s="1"/>
  <c r="L1420" i="8"/>
  <c r="N1420" i="8" s="1"/>
  <c r="M1419" i="8"/>
  <c r="O1419" i="8" s="1"/>
  <c r="L1419" i="8"/>
  <c r="N1419" i="8" s="1"/>
  <c r="AB1418" i="8"/>
  <c r="M1418" i="8"/>
  <c r="O1418" i="8" s="1"/>
  <c r="L1418" i="8"/>
  <c r="N1418" i="8" s="1"/>
  <c r="AB1417" i="8"/>
  <c r="M1417" i="8"/>
  <c r="O1417" i="8" s="1"/>
  <c r="L1417" i="8"/>
  <c r="N1417" i="8" s="1"/>
  <c r="AB1416" i="8"/>
  <c r="M1416" i="8"/>
  <c r="O1416" i="8" s="1"/>
  <c r="L1416" i="8"/>
  <c r="N1416" i="8" s="1"/>
  <c r="AB1415" i="8"/>
  <c r="M1415" i="8"/>
  <c r="O1415" i="8" s="1"/>
  <c r="N1415" i="8"/>
  <c r="AB1413" i="8"/>
  <c r="M1413" i="8"/>
  <c r="O1413" i="8" s="1"/>
  <c r="L1413" i="8"/>
  <c r="N1413" i="8" s="1"/>
  <c r="AB1412" i="8"/>
  <c r="M1412" i="8"/>
  <c r="O1412" i="8" s="1"/>
  <c r="L1412" i="8"/>
  <c r="N1412" i="8" s="1"/>
  <c r="M1411" i="8"/>
  <c r="O1411" i="8" s="1"/>
  <c r="L1411" i="8"/>
  <c r="N1411" i="8" s="1"/>
  <c r="AB1410" i="8"/>
  <c r="M1410" i="8"/>
  <c r="O1410" i="8" s="1"/>
  <c r="L1410" i="8"/>
  <c r="N1410" i="8" s="1"/>
  <c r="AB1409" i="8"/>
  <c r="M1409" i="8"/>
  <c r="O1409" i="8" s="1"/>
  <c r="L1409" i="8"/>
  <c r="N1409" i="8" s="1"/>
  <c r="AB1408" i="8"/>
  <c r="M1408" i="8"/>
  <c r="O1408" i="8" s="1"/>
  <c r="L1408" i="8"/>
  <c r="N1408" i="8" s="1"/>
  <c r="AB1407" i="8"/>
  <c r="M1407" i="8"/>
  <c r="O1407" i="8" s="1"/>
  <c r="L1407" i="8"/>
  <c r="N1407" i="8" s="1"/>
  <c r="AB1406" i="8"/>
  <c r="M1406" i="8"/>
  <c r="O1406" i="8" s="1"/>
  <c r="L1406" i="8"/>
  <c r="N1406" i="8" s="1"/>
  <c r="M1405" i="8"/>
  <c r="O1405" i="8" s="1"/>
  <c r="L1405" i="8"/>
  <c r="N1405" i="8" s="1"/>
  <c r="AB1397" i="8"/>
  <c r="AB1396" i="8"/>
  <c r="AB1395" i="8"/>
  <c r="AB1393" i="8"/>
  <c r="AB1392" i="8"/>
  <c r="AB1391" i="8"/>
  <c r="AB1377" i="8"/>
  <c r="M1377" i="8"/>
  <c r="O1377" i="8" s="1"/>
  <c r="L1377" i="8"/>
  <c r="N1377" i="8" s="1"/>
  <c r="M1376" i="8"/>
  <c r="O1376" i="8" s="1"/>
  <c r="L1376" i="8"/>
  <c r="N1376" i="8" s="1"/>
  <c r="M1375" i="8"/>
  <c r="L1375" i="8"/>
  <c r="AB1373" i="8"/>
  <c r="M1373" i="8"/>
  <c r="O1373" i="8" s="1"/>
  <c r="L1373" i="8"/>
  <c r="N1373" i="8" s="1"/>
  <c r="AB1372" i="8"/>
  <c r="M1372" i="8"/>
  <c r="O1372" i="8" s="1"/>
  <c r="L1372" i="8"/>
  <c r="N1372" i="8" s="1"/>
  <c r="AB1371" i="8"/>
  <c r="M1371" i="8"/>
  <c r="O1371" i="8" s="1"/>
  <c r="L1371" i="8"/>
  <c r="N1371" i="8" s="1"/>
  <c r="AB1370" i="8"/>
  <c r="M1370" i="8"/>
  <c r="O1370" i="8" s="1"/>
  <c r="L1370" i="8"/>
  <c r="N1370" i="8" s="1"/>
  <c r="AB1369" i="8"/>
  <c r="M1369" i="8"/>
  <c r="O1369" i="8" s="1"/>
  <c r="L1369" i="8"/>
  <c r="N1369" i="8" s="1"/>
  <c r="AB1368" i="8"/>
  <c r="M1368" i="8"/>
  <c r="O1368" i="8" s="1"/>
  <c r="L1368" i="8"/>
  <c r="N1368" i="8" s="1"/>
  <c r="AB1367" i="8"/>
  <c r="M1367" i="8"/>
  <c r="O1367" i="8" s="1"/>
  <c r="L1367" i="8"/>
  <c r="N1367" i="8" s="1"/>
  <c r="AB1366" i="8"/>
  <c r="M1366" i="8"/>
  <c r="O1366" i="8" s="1"/>
  <c r="L1366" i="8"/>
  <c r="N1366" i="8" s="1"/>
  <c r="AB1365" i="8"/>
  <c r="M1365" i="8"/>
  <c r="O1365" i="8" s="1"/>
  <c r="L1365" i="8"/>
  <c r="N1365" i="8" s="1"/>
  <c r="M1363" i="8"/>
  <c r="O1363" i="8" s="1"/>
  <c r="L1363" i="8"/>
  <c r="N1363" i="8" s="1"/>
  <c r="AB1362" i="8"/>
  <c r="M1362" i="8"/>
  <c r="O1362" i="8" s="1"/>
  <c r="L1362" i="8"/>
  <c r="N1362" i="8" s="1"/>
  <c r="AB1361" i="8"/>
  <c r="M1361" i="8"/>
  <c r="O1361" i="8" s="1"/>
  <c r="L1361" i="8"/>
  <c r="N1361" i="8" s="1"/>
  <c r="AB1360" i="8"/>
  <c r="M1360" i="8"/>
  <c r="O1360" i="8" s="1"/>
  <c r="L1360" i="8"/>
  <c r="N1360" i="8" s="1"/>
  <c r="M1359" i="8"/>
  <c r="O1359" i="8" s="1"/>
  <c r="L1359" i="8"/>
  <c r="N1359" i="8" s="1"/>
  <c r="AB1358" i="8"/>
  <c r="M1358" i="8"/>
  <c r="O1358" i="8" s="1"/>
  <c r="L1358" i="8"/>
  <c r="N1358" i="8" s="1"/>
  <c r="AB1357" i="8"/>
  <c r="M1357" i="8"/>
  <c r="O1357" i="8" s="1"/>
  <c r="L1357" i="8"/>
  <c r="N1357" i="8" s="1"/>
  <c r="AB1356" i="8"/>
  <c r="M1356" i="8"/>
  <c r="O1356" i="8" s="1"/>
  <c r="L1356" i="8"/>
  <c r="N1356" i="8" s="1"/>
  <c r="M1355" i="8"/>
  <c r="O1355" i="8" s="1"/>
  <c r="L1355" i="8"/>
  <c r="N1355" i="8" s="1"/>
  <c r="M1354" i="8"/>
  <c r="O1354" i="8" s="1"/>
  <c r="L1354" i="8"/>
  <c r="N1354" i="8" s="1"/>
  <c r="AB1353" i="8"/>
  <c r="M1353" i="8"/>
  <c r="O1353" i="8" s="1"/>
  <c r="L1353" i="8"/>
  <c r="N1353" i="8" s="1"/>
  <c r="AB1352" i="8"/>
  <c r="M1352" i="8"/>
  <c r="O1352" i="8" s="1"/>
  <c r="L1352" i="8"/>
  <c r="N1352" i="8" s="1"/>
  <c r="AB1351" i="8"/>
  <c r="M1351" i="8"/>
  <c r="O1351" i="8" s="1"/>
  <c r="L1351" i="8"/>
  <c r="N1351" i="8" s="1"/>
  <c r="AB1350" i="8"/>
  <c r="M1350" i="8"/>
  <c r="O1350" i="8" s="1"/>
  <c r="L1350" i="8"/>
  <c r="N1350" i="8" s="1"/>
  <c r="M1349" i="8"/>
  <c r="O1349" i="8" s="1"/>
  <c r="L1349" i="8"/>
  <c r="N1349" i="8" s="1"/>
  <c r="AB1348" i="8"/>
  <c r="M1348" i="8"/>
  <c r="O1348" i="8" s="1"/>
  <c r="L1348" i="8"/>
  <c r="N1348" i="8" s="1"/>
  <c r="AB1347" i="8"/>
  <c r="M1347" i="8"/>
  <c r="O1347" i="8" s="1"/>
  <c r="L1347" i="8"/>
  <c r="N1347" i="8" s="1"/>
  <c r="AB1346" i="8"/>
  <c r="M1346" i="8"/>
  <c r="O1346" i="8" s="1"/>
  <c r="L1346" i="8"/>
  <c r="N1346" i="8" s="1"/>
  <c r="AB1345" i="8"/>
  <c r="M1345" i="8"/>
  <c r="O1345" i="8" s="1"/>
  <c r="L1345" i="8"/>
  <c r="N1345" i="8" s="1"/>
  <c r="AB1344" i="8"/>
  <c r="M1344" i="8"/>
  <c r="O1344" i="8" s="1"/>
  <c r="L1344" i="8"/>
  <c r="N1344" i="8" s="1"/>
  <c r="AB1343" i="8"/>
  <c r="M1343" i="8"/>
  <c r="L1343" i="8"/>
  <c r="AB1342" i="8"/>
  <c r="M1342" i="8"/>
  <c r="O1342" i="8" s="1"/>
  <c r="L1342" i="8"/>
  <c r="N1342" i="8" s="1"/>
  <c r="AB1341" i="8"/>
  <c r="M1341" i="8"/>
  <c r="O1341" i="8" s="1"/>
  <c r="L1341" i="8"/>
  <c r="N1341" i="8" s="1"/>
  <c r="AB1340" i="8"/>
  <c r="M1340" i="8"/>
  <c r="O1340" i="8" s="1"/>
  <c r="L1340" i="8"/>
  <c r="N1340" i="8" s="1"/>
  <c r="AB1339" i="8"/>
  <c r="M1339" i="8"/>
  <c r="O1339" i="8" s="1"/>
  <c r="L1339" i="8"/>
  <c r="N1339" i="8" s="1"/>
  <c r="AB1338" i="8"/>
  <c r="M1338" i="8"/>
  <c r="O1338" i="8" s="1"/>
  <c r="L1338" i="8"/>
  <c r="N1338" i="8" s="1"/>
  <c r="M1337" i="8"/>
  <c r="O1337" i="8" s="1"/>
  <c r="L1337" i="8"/>
  <c r="N1337" i="8" s="1"/>
  <c r="AB1336" i="8"/>
  <c r="M1336" i="8"/>
  <c r="L1336" i="8"/>
  <c r="AB1335" i="8"/>
  <c r="M1335" i="8"/>
  <c r="O1335" i="8" s="1"/>
  <c r="L1335" i="8"/>
  <c r="N1335" i="8" s="1"/>
  <c r="M1334" i="8"/>
  <c r="O1334" i="8" s="1"/>
  <c r="L1334" i="8"/>
  <c r="N1334" i="8" s="1"/>
  <c r="M1332" i="8"/>
  <c r="O1332" i="8" s="1"/>
  <c r="L1332" i="8"/>
  <c r="N1332" i="8" s="1"/>
  <c r="AB1331" i="8"/>
  <c r="M1331" i="8"/>
  <c r="O1331" i="8" s="1"/>
  <c r="L1331" i="8"/>
  <c r="N1331" i="8" s="1"/>
  <c r="AB1330" i="8"/>
  <c r="M1330" i="8"/>
  <c r="O1330" i="8" s="1"/>
  <c r="L1330" i="8"/>
  <c r="N1330" i="8" s="1"/>
  <c r="AB1329" i="8"/>
  <c r="M1329" i="8"/>
  <c r="O1329" i="8" s="1"/>
  <c r="L1329" i="8"/>
  <c r="N1329" i="8" s="1"/>
  <c r="AB1328" i="8"/>
  <c r="M1328" i="8"/>
  <c r="O1328" i="8" s="1"/>
  <c r="L1328" i="8"/>
  <c r="N1328" i="8" s="1"/>
  <c r="AB1327" i="8"/>
  <c r="M1327" i="8"/>
  <c r="O1327" i="8" s="1"/>
  <c r="L1327" i="8"/>
  <c r="N1327" i="8" s="1"/>
  <c r="AB1326" i="8"/>
  <c r="M1326" i="8"/>
  <c r="O1326" i="8" s="1"/>
  <c r="L1326" i="8"/>
  <c r="N1326" i="8" s="1"/>
  <c r="AB1325" i="8"/>
  <c r="M1325" i="8"/>
  <c r="O1325" i="8" s="1"/>
  <c r="L1325" i="8"/>
  <c r="N1325" i="8" s="1"/>
  <c r="AB1324" i="8"/>
  <c r="M1324" i="8"/>
  <c r="O1324" i="8" s="1"/>
  <c r="L1324" i="8"/>
  <c r="N1324" i="8" s="1"/>
  <c r="AB1323" i="8"/>
  <c r="M1323" i="8"/>
  <c r="O1323" i="8" s="1"/>
  <c r="L1323" i="8"/>
  <c r="N1323" i="8" s="1"/>
  <c r="AB1322" i="8"/>
  <c r="M1322" i="8"/>
  <c r="O1322" i="8" s="1"/>
  <c r="L1322" i="8"/>
  <c r="N1322" i="8" s="1"/>
  <c r="AB1321" i="8"/>
  <c r="M1321" i="8"/>
  <c r="O1321" i="8" s="1"/>
  <c r="L1321" i="8"/>
  <c r="N1321" i="8" s="1"/>
  <c r="AB1320" i="8"/>
  <c r="M1320" i="8"/>
  <c r="O1320" i="8" s="1"/>
  <c r="L1320" i="8"/>
  <c r="N1320" i="8" s="1"/>
  <c r="AB1319" i="8"/>
  <c r="M1319" i="8"/>
  <c r="O1319" i="8" s="1"/>
  <c r="L1319" i="8"/>
  <c r="N1319" i="8" s="1"/>
  <c r="AB1318" i="8"/>
  <c r="M1318" i="8"/>
  <c r="O1318" i="8" s="1"/>
  <c r="L1318" i="8"/>
  <c r="N1318" i="8" s="1"/>
  <c r="AB1317" i="8"/>
  <c r="M1317" i="8"/>
  <c r="O1317" i="8" s="1"/>
  <c r="L1317" i="8"/>
  <c r="N1317" i="8" s="1"/>
  <c r="AB1316" i="8"/>
  <c r="M1316" i="8"/>
  <c r="O1316" i="8" s="1"/>
  <c r="L1316" i="8"/>
  <c r="N1316" i="8" s="1"/>
  <c r="AB1314" i="8"/>
  <c r="M1314" i="8"/>
  <c r="O1314" i="8" s="1"/>
  <c r="L1314" i="8"/>
  <c r="N1314" i="8" s="1"/>
  <c r="AB1313" i="8"/>
  <c r="M1313" i="8"/>
  <c r="O1313" i="8" s="1"/>
  <c r="L1313" i="8"/>
  <c r="N1313" i="8" s="1"/>
  <c r="AB1312" i="8"/>
  <c r="M1312" i="8"/>
  <c r="O1312" i="8" s="1"/>
  <c r="L1312" i="8"/>
  <c r="N1312" i="8" s="1"/>
  <c r="AB1311" i="8"/>
  <c r="M1311" i="8"/>
  <c r="O1311" i="8" s="1"/>
  <c r="L1311" i="8"/>
  <c r="N1311" i="8" s="1"/>
  <c r="AB1310" i="8"/>
  <c r="M1310" i="8"/>
  <c r="O1310" i="8" s="1"/>
  <c r="L1310" i="8"/>
  <c r="N1310" i="8" s="1"/>
  <c r="AB1309" i="8"/>
  <c r="M1309" i="8"/>
  <c r="O1309" i="8" s="1"/>
  <c r="L1309" i="8"/>
  <c r="N1309" i="8" s="1"/>
  <c r="AB1308" i="8"/>
  <c r="M1308" i="8"/>
  <c r="O1308" i="8" s="1"/>
  <c r="L1308" i="8"/>
  <c r="N1308" i="8" s="1"/>
  <c r="AB1307" i="8"/>
  <c r="M1307" i="8"/>
  <c r="O1307" i="8" s="1"/>
  <c r="L1307" i="8"/>
  <c r="N1307" i="8" s="1"/>
  <c r="AB1306" i="8"/>
  <c r="M1306" i="8"/>
  <c r="O1306" i="8" s="1"/>
  <c r="L1306" i="8"/>
  <c r="N1306" i="8" s="1"/>
  <c r="AB1305" i="8"/>
  <c r="M1305" i="8"/>
  <c r="O1305" i="8" s="1"/>
  <c r="L1305" i="8"/>
  <c r="N1305" i="8" s="1"/>
  <c r="M1304" i="8"/>
  <c r="O1304" i="8" s="1"/>
  <c r="L1304" i="8"/>
  <c r="N1304" i="8" s="1"/>
  <c r="AB1303" i="8"/>
  <c r="M1303" i="8"/>
  <c r="O1303" i="8" s="1"/>
  <c r="L1303" i="8"/>
  <c r="N1303" i="8" s="1"/>
  <c r="AB1301" i="8"/>
  <c r="M1301" i="8"/>
  <c r="O1301" i="8" s="1"/>
  <c r="L1301" i="8"/>
  <c r="N1301" i="8" s="1"/>
  <c r="AB1300" i="8"/>
  <c r="M1300" i="8"/>
  <c r="O1300" i="8" s="1"/>
  <c r="L1300" i="8"/>
  <c r="N1300" i="8" s="1"/>
  <c r="AB1299" i="8"/>
  <c r="M1299" i="8"/>
  <c r="O1299" i="8" s="1"/>
  <c r="L1299" i="8"/>
  <c r="N1299" i="8" s="1"/>
  <c r="AB1298" i="8"/>
  <c r="M1298" i="8"/>
  <c r="O1298" i="8" s="1"/>
  <c r="L1298" i="8"/>
  <c r="N1298" i="8" s="1"/>
  <c r="AB1297" i="8"/>
  <c r="M1297" i="8"/>
  <c r="O1297" i="8" s="1"/>
  <c r="L1297" i="8"/>
  <c r="N1297" i="8" s="1"/>
  <c r="AB1296" i="8"/>
  <c r="M1296" i="8"/>
  <c r="O1296" i="8" s="1"/>
  <c r="L1296" i="8"/>
  <c r="N1296" i="8" s="1"/>
  <c r="AB1295" i="8"/>
  <c r="M1295" i="8"/>
  <c r="O1295" i="8" s="1"/>
  <c r="L1295" i="8"/>
  <c r="N1295" i="8" s="1"/>
  <c r="AB1294" i="8"/>
  <c r="M1294" i="8"/>
  <c r="O1294" i="8" s="1"/>
  <c r="L1294" i="8"/>
  <c r="N1294" i="8" s="1"/>
  <c r="AB1293" i="8"/>
  <c r="M1293" i="8"/>
  <c r="O1293" i="8" s="1"/>
  <c r="N1293" i="8"/>
  <c r="AB1292" i="8"/>
  <c r="M1292" i="8"/>
  <c r="O1292" i="8" s="1"/>
  <c r="N1292" i="8"/>
  <c r="AB1291" i="8"/>
  <c r="M1291" i="8"/>
  <c r="O1291" i="8" s="1"/>
  <c r="L1291" i="8"/>
  <c r="N1291" i="8" s="1"/>
  <c r="M1290" i="8"/>
  <c r="O1290" i="8" s="1"/>
  <c r="L1290" i="8"/>
  <c r="N1290" i="8" s="1"/>
  <c r="AB1289" i="8"/>
  <c r="M1289" i="8"/>
  <c r="O1289" i="8" s="1"/>
  <c r="L1289" i="8"/>
  <c r="N1289" i="8" s="1"/>
  <c r="AB1288" i="8"/>
  <c r="M1288" i="8"/>
  <c r="O1288" i="8" s="1"/>
  <c r="L1288" i="8"/>
  <c r="N1288" i="8" s="1"/>
  <c r="AB1287" i="8"/>
  <c r="M1287" i="8"/>
  <c r="O1287" i="8" s="1"/>
  <c r="L1287" i="8"/>
  <c r="N1287" i="8" s="1"/>
  <c r="AB1284" i="8"/>
  <c r="M1284" i="8"/>
  <c r="L1284" i="8"/>
  <c r="AB1283" i="8"/>
  <c r="M1283" i="8"/>
  <c r="L1283" i="8"/>
  <c r="AB1282" i="8"/>
  <c r="M1282" i="8"/>
  <c r="L1282" i="8"/>
  <c r="M1281" i="8"/>
  <c r="L1281" i="8"/>
  <c r="AB1280" i="8"/>
  <c r="M1280" i="8"/>
  <c r="O1280" i="8" s="1"/>
  <c r="L1280" i="8"/>
  <c r="N1280" i="8" s="1"/>
  <c r="AB1279" i="8"/>
  <c r="M1279" i="8"/>
  <c r="O1279" i="8" s="1"/>
  <c r="L1279" i="8"/>
  <c r="N1279" i="8" s="1"/>
  <c r="AB1278" i="8"/>
  <c r="M1278" i="8"/>
  <c r="O1278" i="8" s="1"/>
  <c r="L1278" i="8"/>
  <c r="N1278" i="8" s="1"/>
  <c r="AB1277" i="8"/>
  <c r="M1277" i="8"/>
  <c r="O1277" i="8" s="1"/>
  <c r="L1277" i="8"/>
  <c r="N1277" i="8" s="1"/>
  <c r="AB1276" i="8"/>
  <c r="M1276" i="8"/>
  <c r="O1276" i="8" s="1"/>
  <c r="L1276" i="8"/>
  <c r="N1276" i="8" s="1"/>
  <c r="AB1275" i="8"/>
  <c r="M1275" i="8"/>
  <c r="O1275" i="8" s="1"/>
  <c r="L1275" i="8"/>
  <c r="N1275" i="8" s="1"/>
  <c r="AB1274" i="8"/>
  <c r="M1274" i="8"/>
  <c r="O1274" i="8" s="1"/>
  <c r="L1274" i="8"/>
  <c r="N1274" i="8" s="1"/>
  <c r="AB1273" i="8"/>
  <c r="M1273" i="8"/>
  <c r="O1273" i="8" s="1"/>
  <c r="L1273" i="8"/>
  <c r="N1273" i="8" s="1"/>
  <c r="AB1272" i="8"/>
  <c r="M1272" i="8"/>
  <c r="O1272" i="8" s="1"/>
  <c r="L1272" i="8"/>
  <c r="N1272" i="8" s="1"/>
  <c r="AB1271" i="8"/>
  <c r="M1271" i="8"/>
  <c r="O1271" i="8" s="1"/>
  <c r="L1271" i="8"/>
  <c r="N1271" i="8" s="1"/>
  <c r="AB1270" i="8"/>
  <c r="M1270" i="8"/>
  <c r="O1270" i="8" s="1"/>
  <c r="L1270" i="8"/>
  <c r="N1270" i="8" s="1"/>
  <c r="AB1268" i="8"/>
  <c r="M1268" i="8"/>
  <c r="O1268" i="8" s="1"/>
  <c r="L1268" i="8"/>
  <c r="N1268" i="8" s="1"/>
  <c r="AB1267" i="8"/>
  <c r="AB1266" i="8" s="1"/>
  <c r="M1267" i="8"/>
  <c r="O1267" i="8" s="1"/>
  <c r="L1267" i="8"/>
  <c r="N1267" i="8" s="1"/>
  <c r="M1266" i="8"/>
  <c r="O1266" i="8" s="1"/>
  <c r="L1266" i="8"/>
  <c r="N1266" i="8" s="1"/>
  <c r="AB1265" i="8"/>
  <c r="M1265" i="8"/>
  <c r="O1265" i="8" s="1"/>
  <c r="L1265" i="8"/>
  <c r="N1265" i="8" s="1"/>
  <c r="AB1264" i="8"/>
  <c r="M1264" i="8"/>
  <c r="O1264" i="8" s="1"/>
  <c r="L1264" i="8"/>
  <c r="N1264" i="8" s="1"/>
  <c r="AB1263" i="8"/>
  <c r="M1263" i="8"/>
  <c r="O1263" i="8" s="1"/>
  <c r="L1263" i="8"/>
  <c r="N1263" i="8" s="1"/>
  <c r="AB1262" i="8"/>
  <c r="M1262" i="8"/>
  <c r="O1262" i="8" s="1"/>
  <c r="L1262" i="8"/>
  <c r="N1262" i="8" s="1"/>
  <c r="AB1261" i="8"/>
  <c r="M1261" i="8"/>
  <c r="O1261" i="8" s="1"/>
  <c r="L1261" i="8"/>
  <c r="N1261" i="8" s="1"/>
  <c r="AB1259" i="8"/>
  <c r="M1259" i="8"/>
  <c r="O1259" i="8" s="1"/>
  <c r="L1259" i="8"/>
  <c r="N1259" i="8" s="1"/>
  <c r="AB1258" i="8"/>
  <c r="M1258" i="8"/>
  <c r="O1258" i="8" s="1"/>
  <c r="L1258" i="8"/>
  <c r="N1258" i="8" s="1"/>
  <c r="AB1257" i="8"/>
  <c r="M1257" i="8"/>
  <c r="O1257" i="8" s="1"/>
  <c r="L1257" i="8"/>
  <c r="N1257" i="8" s="1"/>
  <c r="AB1256" i="8"/>
  <c r="M1256" i="8"/>
  <c r="O1256" i="8" s="1"/>
  <c r="L1256" i="8"/>
  <c r="N1256" i="8" s="1"/>
  <c r="AB1255" i="8"/>
  <c r="M1255" i="8"/>
  <c r="O1255" i="8" s="1"/>
  <c r="L1255" i="8"/>
  <c r="N1255" i="8" s="1"/>
  <c r="AB1254" i="8"/>
  <c r="M1254" i="8"/>
  <c r="O1254" i="8" s="1"/>
  <c r="L1254" i="8"/>
  <c r="N1254" i="8" s="1"/>
  <c r="AB1253" i="8"/>
  <c r="M1253" i="8"/>
  <c r="O1253" i="8" s="1"/>
  <c r="L1253" i="8"/>
  <c r="N1253" i="8" s="1"/>
  <c r="AB1252" i="8"/>
  <c r="M1252" i="8"/>
  <c r="O1252" i="8" s="1"/>
  <c r="L1252" i="8"/>
  <c r="N1252" i="8" s="1"/>
  <c r="AB1248" i="8"/>
  <c r="M1248" i="8"/>
  <c r="O1248" i="8" s="1"/>
  <c r="L1248" i="8"/>
  <c r="N1248" i="8" s="1"/>
  <c r="AB1247" i="8"/>
  <c r="M1247" i="8"/>
  <c r="O1247" i="8" s="1"/>
  <c r="L1247" i="8"/>
  <c r="N1247" i="8" s="1"/>
  <c r="AB1246" i="8"/>
  <c r="M1246" i="8"/>
  <c r="O1246" i="8" s="1"/>
  <c r="L1246" i="8"/>
  <c r="N1246" i="8" s="1"/>
  <c r="AB1245" i="8"/>
  <c r="M1245" i="8"/>
  <c r="O1245" i="8" s="1"/>
  <c r="L1245" i="8"/>
  <c r="N1245" i="8" s="1"/>
  <c r="AB1244" i="8"/>
  <c r="M1244" i="8"/>
  <c r="O1244" i="8" s="1"/>
  <c r="L1244" i="8"/>
  <c r="N1244" i="8" s="1"/>
  <c r="AB1243" i="8"/>
  <c r="M1243" i="8"/>
  <c r="O1243" i="8" s="1"/>
  <c r="L1243" i="8"/>
  <c r="N1243" i="8" s="1"/>
  <c r="AB1242" i="8"/>
  <c r="M1242" i="8"/>
  <c r="O1242" i="8" s="1"/>
  <c r="L1242" i="8"/>
  <c r="N1242" i="8" s="1"/>
  <c r="AB1241" i="8"/>
  <c r="AB1240" i="8" s="1"/>
  <c r="M1241" i="8"/>
  <c r="O1241" i="8" s="1"/>
  <c r="L1241" i="8"/>
  <c r="N1241" i="8" s="1"/>
  <c r="M1240" i="8"/>
  <c r="O1240" i="8" s="1"/>
  <c r="L1240" i="8"/>
  <c r="N1240" i="8" s="1"/>
  <c r="AB1235" i="8"/>
  <c r="M1235" i="8"/>
  <c r="O1235" i="8" s="1"/>
  <c r="L1235" i="8"/>
  <c r="N1235" i="8" s="1"/>
  <c r="AB1233" i="8"/>
  <c r="M1233" i="8"/>
  <c r="O1233" i="8" s="1"/>
  <c r="L1233" i="8"/>
  <c r="N1233" i="8" s="1"/>
  <c r="AB1230" i="8"/>
  <c r="M1230" i="8"/>
  <c r="O1230" i="8" s="1"/>
  <c r="L1230" i="8"/>
  <c r="N1230" i="8" s="1"/>
  <c r="M1229" i="8"/>
  <c r="O1229" i="8" s="1"/>
  <c r="L1229" i="8"/>
  <c r="N1229" i="8" s="1"/>
  <c r="AB1228" i="8"/>
  <c r="M1228" i="8"/>
  <c r="O1228" i="8" s="1"/>
  <c r="L1228" i="8"/>
  <c r="N1228" i="8" s="1"/>
  <c r="AB1227" i="8"/>
  <c r="M1227" i="8"/>
  <c r="O1227" i="8" s="1"/>
  <c r="L1227" i="8"/>
  <c r="N1227" i="8" s="1"/>
  <c r="AB1226" i="8"/>
  <c r="M1226" i="8"/>
  <c r="O1226" i="8" s="1"/>
  <c r="L1226" i="8"/>
  <c r="N1226" i="8" s="1"/>
  <c r="AB1225" i="8"/>
  <c r="M1225" i="8"/>
  <c r="O1225" i="8" s="1"/>
  <c r="L1225" i="8"/>
  <c r="N1225" i="8" s="1"/>
  <c r="AB1224" i="8"/>
  <c r="M1224" i="8"/>
  <c r="O1224" i="8" s="1"/>
  <c r="L1224" i="8"/>
  <c r="N1224" i="8" s="1"/>
  <c r="AB1223" i="8"/>
  <c r="M1223" i="8"/>
  <c r="O1223" i="8" s="1"/>
  <c r="L1223" i="8"/>
  <c r="N1223" i="8" s="1"/>
  <c r="M1222" i="8"/>
  <c r="O1222" i="8" s="1"/>
  <c r="L1222" i="8"/>
  <c r="N1222" i="8" s="1"/>
  <c r="AB1221" i="8"/>
  <c r="M1221" i="8"/>
  <c r="O1221" i="8" s="1"/>
  <c r="L1221" i="8"/>
  <c r="N1221" i="8" s="1"/>
  <c r="AB1220" i="8"/>
  <c r="M1220" i="8"/>
  <c r="O1220" i="8" s="1"/>
  <c r="L1220" i="8"/>
  <c r="N1220" i="8" s="1"/>
  <c r="AB1219" i="8"/>
  <c r="M1219" i="8"/>
  <c r="O1219" i="8" s="1"/>
  <c r="L1219" i="8"/>
  <c r="N1219" i="8" s="1"/>
  <c r="AB1218" i="8"/>
  <c r="M1218" i="8"/>
  <c r="O1218" i="8" s="1"/>
  <c r="L1218" i="8"/>
  <c r="N1218" i="8" s="1"/>
  <c r="AB1217" i="8"/>
  <c r="M1217" i="8"/>
  <c r="O1217" i="8" s="1"/>
  <c r="L1217" i="8"/>
  <c r="N1217" i="8" s="1"/>
  <c r="AB1216" i="8"/>
  <c r="M1216" i="8"/>
  <c r="O1216" i="8" s="1"/>
  <c r="L1216" i="8"/>
  <c r="N1216" i="8" s="1"/>
  <c r="AB1215" i="8"/>
  <c r="M1215" i="8"/>
  <c r="O1215" i="8" s="1"/>
  <c r="L1215" i="8"/>
  <c r="N1215" i="8" s="1"/>
  <c r="AB1214" i="8"/>
  <c r="M1214" i="8"/>
  <c r="O1214" i="8" s="1"/>
  <c r="L1214" i="8"/>
  <c r="N1214" i="8" s="1"/>
  <c r="M1213" i="8"/>
  <c r="O1213" i="8" s="1"/>
  <c r="L1213" i="8"/>
  <c r="N1213" i="8" s="1"/>
  <c r="AB1212" i="8"/>
  <c r="M1212" i="8"/>
  <c r="O1212" i="8" s="1"/>
  <c r="L1212" i="8"/>
  <c r="N1212" i="8" s="1"/>
  <c r="AB1209" i="8"/>
  <c r="M1209" i="8"/>
  <c r="L1209" i="8"/>
  <c r="AB1208" i="8"/>
  <c r="M1208" i="8"/>
  <c r="O1208" i="8" s="1"/>
  <c r="L1208" i="8"/>
  <c r="N1208" i="8" s="1"/>
  <c r="AB1207" i="8"/>
  <c r="M1207" i="8"/>
  <c r="O1207" i="8" s="1"/>
  <c r="L1207" i="8"/>
  <c r="N1207" i="8" s="1"/>
  <c r="AB1205" i="8"/>
  <c r="M1205" i="8"/>
  <c r="O1205" i="8" s="1"/>
  <c r="L1205" i="8"/>
  <c r="N1205" i="8" s="1"/>
  <c r="AB1204" i="8"/>
  <c r="M1204" i="8"/>
  <c r="O1204" i="8" s="1"/>
  <c r="L1204" i="8"/>
  <c r="N1204" i="8" s="1"/>
  <c r="AB1203" i="8"/>
  <c r="M1203" i="8"/>
  <c r="O1203" i="8" s="1"/>
  <c r="L1203" i="8"/>
  <c r="N1203" i="8" s="1"/>
  <c r="AB1202" i="8"/>
  <c r="M1202" i="8"/>
  <c r="O1202" i="8" s="1"/>
  <c r="L1202" i="8"/>
  <c r="N1202" i="8" s="1"/>
  <c r="M1201" i="8"/>
  <c r="O1201" i="8" s="1"/>
  <c r="L1201" i="8"/>
  <c r="N1201" i="8" s="1"/>
  <c r="AB1200" i="8"/>
  <c r="M1200" i="8"/>
  <c r="O1200" i="8" s="1"/>
  <c r="L1200" i="8"/>
  <c r="N1200" i="8" s="1"/>
  <c r="M1198" i="8"/>
  <c r="O1198" i="8" s="1"/>
  <c r="L1198" i="8"/>
  <c r="N1198" i="8" s="1"/>
  <c r="AB1197" i="8"/>
  <c r="M1197" i="8"/>
  <c r="O1197" i="8" s="1"/>
  <c r="L1197" i="8"/>
  <c r="N1197" i="8" s="1"/>
  <c r="AB1196" i="8"/>
  <c r="M1196" i="8"/>
  <c r="O1196" i="8" s="1"/>
  <c r="L1196" i="8"/>
  <c r="N1196" i="8" s="1"/>
  <c r="AB1195" i="8"/>
  <c r="M1195" i="8"/>
  <c r="O1195" i="8" s="1"/>
  <c r="L1195" i="8"/>
  <c r="N1195" i="8" s="1"/>
  <c r="AB1194" i="8"/>
  <c r="M1194" i="8"/>
  <c r="O1194" i="8" s="1"/>
  <c r="L1194" i="8"/>
  <c r="N1194" i="8" s="1"/>
  <c r="M1193" i="8"/>
  <c r="O1193" i="8" s="1"/>
  <c r="L1193" i="8"/>
  <c r="N1193" i="8" s="1"/>
  <c r="AB1192" i="8"/>
  <c r="M1192" i="8"/>
  <c r="O1192" i="8" s="1"/>
  <c r="L1192" i="8"/>
  <c r="N1192" i="8" s="1"/>
  <c r="AB1191" i="8"/>
  <c r="M1191" i="8"/>
  <c r="O1191" i="8" s="1"/>
  <c r="L1191" i="8"/>
  <c r="N1191" i="8" s="1"/>
  <c r="AB1190" i="8"/>
  <c r="M1190" i="8"/>
  <c r="O1190" i="8" s="1"/>
  <c r="L1190" i="8"/>
  <c r="N1190" i="8" s="1"/>
  <c r="AB1189" i="8"/>
  <c r="M1189" i="8"/>
  <c r="O1189" i="8" s="1"/>
  <c r="L1189" i="8"/>
  <c r="N1189" i="8" s="1"/>
  <c r="AB1188" i="8"/>
  <c r="M1188" i="8"/>
  <c r="O1188" i="8" s="1"/>
  <c r="L1188" i="8"/>
  <c r="N1188" i="8" s="1"/>
  <c r="M1187" i="8"/>
  <c r="O1187" i="8" s="1"/>
  <c r="L1187" i="8"/>
  <c r="N1187" i="8" s="1"/>
  <c r="AB1186" i="8"/>
  <c r="M1186" i="8"/>
  <c r="O1186" i="8" s="1"/>
  <c r="L1186" i="8"/>
  <c r="N1186" i="8" s="1"/>
  <c r="AB1185" i="8"/>
  <c r="M1185" i="8"/>
  <c r="O1185" i="8" s="1"/>
  <c r="L1185" i="8"/>
  <c r="N1185" i="8" s="1"/>
  <c r="AB1184" i="8"/>
  <c r="M1184" i="8"/>
  <c r="O1184" i="8" s="1"/>
  <c r="L1184" i="8"/>
  <c r="N1184" i="8" s="1"/>
  <c r="AB1183" i="8"/>
  <c r="M1183" i="8"/>
  <c r="O1183" i="8" s="1"/>
  <c r="L1183" i="8"/>
  <c r="N1183" i="8" s="1"/>
  <c r="AB1182" i="8"/>
  <c r="M1182" i="8"/>
  <c r="O1182" i="8" s="1"/>
  <c r="L1182" i="8"/>
  <c r="N1182" i="8" s="1"/>
  <c r="AB1181" i="8"/>
  <c r="M1181" i="8"/>
  <c r="O1181" i="8" s="1"/>
  <c r="L1181" i="8"/>
  <c r="N1181" i="8" s="1"/>
  <c r="AB1180" i="8"/>
  <c r="M1180" i="8"/>
  <c r="O1180" i="8" s="1"/>
  <c r="L1180" i="8"/>
  <c r="N1180" i="8" s="1"/>
  <c r="AB1179" i="8"/>
  <c r="M1179" i="8"/>
  <c r="O1179" i="8" s="1"/>
  <c r="L1179" i="8"/>
  <c r="N1179" i="8" s="1"/>
  <c r="AB1178" i="8"/>
  <c r="M1178" i="8"/>
  <c r="O1178" i="8" s="1"/>
  <c r="L1178" i="8"/>
  <c r="N1178" i="8" s="1"/>
  <c r="AB1177" i="8"/>
  <c r="M1177" i="8"/>
  <c r="O1177" i="8" s="1"/>
  <c r="L1177" i="8"/>
  <c r="N1177" i="8" s="1"/>
  <c r="AB1176" i="8"/>
  <c r="M1176" i="8"/>
  <c r="O1176" i="8" s="1"/>
  <c r="L1176" i="8"/>
  <c r="N1176" i="8" s="1"/>
  <c r="M1173" i="8"/>
  <c r="O1173" i="8" s="1"/>
  <c r="L1173" i="8"/>
  <c r="N1173" i="8" s="1"/>
  <c r="M1172" i="8"/>
  <c r="O1172" i="8" s="1"/>
  <c r="L1172" i="8"/>
  <c r="N1172" i="8" s="1"/>
  <c r="AB1171" i="8"/>
  <c r="M1171" i="8"/>
  <c r="O1171" i="8" s="1"/>
  <c r="L1171" i="8"/>
  <c r="N1171" i="8" s="1"/>
  <c r="AB1170" i="8"/>
  <c r="M1170" i="8"/>
  <c r="O1170" i="8" s="1"/>
  <c r="L1170" i="8"/>
  <c r="N1170" i="8" s="1"/>
  <c r="AB1169" i="8"/>
  <c r="AB1168" i="8"/>
  <c r="AB1167" i="8"/>
  <c r="AB1166" i="8"/>
  <c r="AB1165" i="8"/>
  <c r="AB1164" i="8"/>
  <c r="AB1163" i="8"/>
  <c r="M1163" i="8"/>
  <c r="O1163" i="8" s="1"/>
  <c r="L1163" i="8"/>
  <c r="N1163" i="8" s="1"/>
  <c r="AB1162" i="8"/>
  <c r="M1162" i="8"/>
  <c r="O1162" i="8" s="1"/>
  <c r="L1162" i="8"/>
  <c r="N1162" i="8" s="1"/>
  <c r="AB1161" i="8"/>
  <c r="M1161" i="8"/>
  <c r="O1161" i="8" s="1"/>
  <c r="L1161" i="8"/>
  <c r="N1161" i="8" s="1"/>
  <c r="AB1160" i="8"/>
  <c r="M1160" i="8"/>
  <c r="O1160" i="8" s="1"/>
  <c r="L1160" i="8"/>
  <c r="N1160" i="8" s="1"/>
  <c r="AB1159" i="8"/>
  <c r="M1159" i="8"/>
  <c r="O1159" i="8" s="1"/>
  <c r="L1159" i="8"/>
  <c r="N1159" i="8" s="1"/>
  <c r="AB1158" i="8"/>
  <c r="M1158" i="8"/>
  <c r="O1158" i="8" s="1"/>
  <c r="L1158" i="8"/>
  <c r="N1158" i="8" s="1"/>
  <c r="M1157" i="8"/>
  <c r="O1157" i="8" s="1"/>
  <c r="L1157" i="8"/>
  <c r="N1157" i="8" s="1"/>
  <c r="AB1156" i="8"/>
  <c r="M1156" i="8"/>
  <c r="O1156" i="8" s="1"/>
  <c r="L1156" i="8"/>
  <c r="N1156" i="8" s="1"/>
  <c r="AB1155" i="8"/>
  <c r="M1155" i="8"/>
  <c r="O1155" i="8" s="1"/>
  <c r="L1155" i="8"/>
  <c r="N1155" i="8" s="1"/>
  <c r="AB1154" i="8"/>
  <c r="M1154" i="8"/>
  <c r="O1154" i="8" s="1"/>
  <c r="L1154" i="8"/>
  <c r="N1154" i="8" s="1"/>
  <c r="AB1153" i="8"/>
  <c r="M1153" i="8"/>
  <c r="O1153" i="8" s="1"/>
  <c r="L1153" i="8"/>
  <c r="N1153" i="8" s="1"/>
  <c r="AB1152" i="8"/>
  <c r="M1152" i="8"/>
  <c r="O1152" i="8" s="1"/>
  <c r="L1152" i="8"/>
  <c r="N1152" i="8" s="1"/>
  <c r="AB1151" i="8"/>
  <c r="M1151" i="8"/>
  <c r="O1151" i="8" s="1"/>
  <c r="L1151" i="8"/>
  <c r="N1151" i="8" s="1"/>
  <c r="AB1150" i="8"/>
  <c r="M1150" i="8"/>
  <c r="O1150" i="8" s="1"/>
  <c r="L1150" i="8"/>
  <c r="N1150" i="8" s="1"/>
  <c r="AB1149" i="8"/>
  <c r="AB1148" i="8"/>
  <c r="M1148" i="8"/>
  <c r="O1148" i="8" s="1"/>
  <c r="L1148" i="8"/>
  <c r="N1148" i="8" s="1"/>
  <c r="AB1147" i="8"/>
  <c r="M1147" i="8"/>
  <c r="O1147" i="8" s="1"/>
  <c r="L1147" i="8"/>
  <c r="N1147" i="8" s="1"/>
  <c r="AB1146" i="8"/>
  <c r="M1146" i="8"/>
  <c r="O1146" i="8" s="1"/>
  <c r="L1146" i="8"/>
  <c r="N1146" i="8" s="1"/>
  <c r="AB1145" i="8"/>
  <c r="M1145" i="8"/>
  <c r="O1145" i="8" s="1"/>
  <c r="L1145" i="8"/>
  <c r="N1145" i="8" s="1"/>
  <c r="AB1144" i="8"/>
  <c r="M1144" i="8"/>
  <c r="O1144" i="8" s="1"/>
  <c r="L1144" i="8"/>
  <c r="N1144" i="8" s="1"/>
  <c r="AB1143" i="8"/>
  <c r="M1143" i="8"/>
  <c r="O1143" i="8" s="1"/>
  <c r="L1143" i="8"/>
  <c r="N1143" i="8" s="1"/>
  <c r="AB1142" i="8"/>
  <c r="M1142" i="8"/>
  <c r="O1142" i="8" s="1"/>
  <c r="L1142" i="8"/>
  <c r="N1142" i="8" s="1"/>
  <c r="AB1141" i="8"/>
  <c r="M1141" i="8"/>
  <c r="O1141" i="8" s="1"/>
  <c r="L1141" i="8"/>
  <c r="N1141" i="8" s="1"/>
  <c r="AB1140" i="8"/>
  <c r="M1140" i="8"/>
  <c r="O1140" i="8" s="1"/>
  <c r="L1140" i="8"/>
  <c r="N1140" i="8" s="1"/>
  <c r="AB1139" i="8"/>
  <c r="M1139" i="8"/>
  <c r="O1139" i="8" s="1"/>
  <c r="L1139" i="8"/>
  <c r="N1139" i="8" s="1"/>
  <c r="AB1138" i="8"/>
  <c r="M1138" i="8"/>
  <c r="O1138" i="8" s="1"/>
  <c r="L1138" i="8"/>
  <c r="N1138" i="8" s="1"/>
  <c r="AB1137" i="8"/>
  <c r="M1137" i="8"/>
  <c r="O1137" i="8" s="1"/>
  <c r="L1137" i="8"/>
  <c r="N1137" i="8" s="1"/>
  <c r="AB1136" i="8"/>
  <c r="M1136" i="8"/>
  <c r="O1136" i="8" s="1"/>
  <c r="L1136" i="8"/>
  <c r="N1136" i="8" s="1"/>
  <c r="AB1135" i="8"/>
  <c r="M1135" i="8"/>
  <c r="O1135" i="8" s="1"/>
  <c r="L1135" i="8"/>
  <c r="N1135" i="8" s="1"/>
  <c r="AB1134" i="8"/>
  <c r="M1134" i="8"/>
  <c r="O1134" i="8" s="1"/>
  <c r="L1134" i="8"/>
  <c r="N1134" i="8" s="1"/>
  <c r="AB1133" i="8"/>
  <c r="M1133" i="8"/>
  <c r="O1133" i="8" s="1"/>
  <c r="L1133" i="8"/>
  <c r="N1133" i="8" s="1"/>
  <c r="AB1132" i="8"/>
  <c r="M1132" i="8"/>
  <c r="O1132" i="8" s="1"/>
  <c r="L1132" i="8"/>
  <c r="N1132" i="8" s="1"/>
  <c r="AB1131" i="8"/>
  <c r="M1131" i="8"/>
  <c r="O1131" i="8" s="1"/>
  <c r="L1131" i="8"/>
  <c r="N1131" i="8" s="1"/>
  <c r="AB1130" i="8"/>
  <c r="M1130" i="8"/>
  <c r="O1130" i="8" s="1"/>
  <c r="L1130" i="8"/>
  <c r="N1130" i="8" s="1"/>
  <c r="AB1129" i="8"/>
  <c r="M1129" i="8"/>
  <c r="O1129" i="8" s="1"/>
  <c r="L1129" i="8"/>
  <c r="N1129" i="8" s="1"/>
  <c r="AB1128" i="8"/>
  <c r="M1128" i="8"/>
  <c r="O1128" i="8" s="1"/>
  <c r="L1128" i="8"/>
  <c r="N1128" i="8" s="1"/>
  <c r="AB1127" i="8"/>
  <c r="M1127" i="8"/>
  <c r="O1127" i="8" s="1"/>
  <c r="L1127" i="8"/>
  <c r="N1127" i="8" s="1"/>
  <c r="AB1126" i="8"/>
  <c r="M1126" i="8"/>
  <c r="O1126" i="8" s="1"/>
  <c r="L1126" i="8"/>
  <c r="N1126" i="8" s="1"/>
  <c r="AB1125" i="8"/>
  <c r="M1125" i="8"/>
  <c r="O1125" i="8" s="1"/>
  <c r="L1125" i="8"/>
  <c r="N1125" i="8" s="1"/>
  <c r="AB1124" i="8"/>
  <c r="M1124" i="8"/>
  <c r="O1124" i="8" s="1"/>
  <c r="L1124" i="8"/>
  <c r="N1124" i="8" s="1"/>
  <c r="AB1123" i="8"/>
  <c r="M1123" i="8"/>
  <c r="O1123" i="8" s="1"/>
  <c r="L1123" i="8"/>
  <c r="N1123" i="8" s="1"/>
  <c r="AB1121" i="8"/>
  <c r="M1121" i="8"/>
  <c r="O1121" i="8" s="1"/>
  <c r="L1121" i="8"/>
  <c r="N1121" i="8" s="1"/>
  <c r="M1120" i="8"/>
  <c r="O1120" i="8" s="1"/>
  <c r="L1120" i="8"/>
  <c r="N1120" i="8" s="1"/>
  <c r="M1119" i="8"/>
  <c r="O1119" i="8" s="1"/>
  <c r="L1119" i="8"/>
  <c r="N1119" i="8" s="1"/>
  <c r="AB1118" i="8"/>
  <c r="M1118" i="8"/>
  <c r="O1118" i="8" s="1"/>
  <c r="L1118" i="8"/>
  <c r="N1118" i="8" s="1"/>
  <c r="AB1116" i="8"/>
  <c r="AB1114" i="8"/>
  <c r="AB1113" i="8"/>
  <c r="M1113" i="8"/>
  <c r="O1113" i="8" s="1"/>
  <c r="L1113" i="8"/>
  <c r="N1113" i="8" s="1"/>
  <c r="AB1474" i="8" l="1"/>
  <c r="AB1428" i="8"/>
  <c r="AB1281" i="8"/>
  <c r="AB1213" i="8"/>
  <c r="AB1222" i="8"/>
  <c r="AB1229" i="8"/>
  <c r="M1092" i="8"/>
  <c r="O1092" i="8" s="1"/>
  <c r="L1092" i="8"/>
  <c r="N1092" i="8" s="1"/>
  <c r="AB1091" i="8"/>
  <c r="M1091" i="8"/>
  <c r="O1091" i="8" s="1"/>
  <c r="L1091" i="8"/>
  <c r="N1091" i="8" s="1"/>
  <c r="AB1090" i="8"/>
  <c r="M1090" i="8"/>
  <c r="O1090" i="8" s="1"/>
  <c r="L1090" i="8"/>
  <c r="N1090" i="8" s="1"/>
  <c r="AB1094" i="8"/>
  <c r="M1094" i="8"/>
  <c r="O1094" i="8" s="1"/>
  <c r="L1094" i="8"/>
  <c r="N1094" i="8" s="1"/>
  <c r="AB1049" i="8" l="1"/>
  <c r="M1049" i="8"/>
  <c r="O1049" i="8" s="1"/>
  <c r="L1049" i="8"/>
  <c r="N1049" i="8" s="1"/>
  <c r="L1050" i="8"/>
  <c r="M1050" i="8"/>
  <c r="O1050" i="8" s="1"/>
  <c r="N1050" i="8"/>
  <c r="AB1050" i="8"/>
  <c r="L1051" i="8"/>
  <c r="M1051" i="8"/>
  <c r="N1051" i="8"/>
  <c r="O1051" i="8"/>
  <c r="L1052" i="8"/>
  <c r="M1052" i="8"/>
  <c r="O1052" i="8" s="1"/>
  <c r="N1052" i="8"/>
  <c r="AB1052" i="8"/>
  <c r="L1053" i="8"/>
  <c r="N1053" i="8" s="1"/>
  <c r="M1053" i="8"/>
  <c r="O1053" i="8" s="1"/>
  <c r="AB1053" i="8"/>
  <c r="M1043" i="8" l="1"/>
  <c r="O1043" i="8" s="1"/>
  <c r="L1043" i="8"/>
  <c r="N1043" i="8" s="1"/>
  <c r="AB1041" i="8"/>
  <c r="M1041" i="8"/>
  <c r="L1041" i="8"/>
  <c r="L1042" i="8"/>
  <c r="N1042" i="8" s="1"/>
  <c r="M1042" i="8"/>
  <c r="O1042" i="8" s="1"/>
  <c r="AB1042" i="8"/>
  <c r="AB1107" i="8" l="1"/>
  <c r="M1107" i="8"/>
  <c r="O1107" i="8" s="1"/>
  <c r="L1107" i="8"/>
  <c r="N1107" i="8" s="1"/>
  <c r="AB1106" i="8"/>
  <c r="AB1105" i="8" s="1"/>
  <c r="M1106" i="8"/>
  <c r="O1106" i="8" s="1"/>
  <c r="L1106" i="8"/>
  <c r="N1106" i="8" s="1"/>
  <c r="M1105" i="8"/>
  <c r="O1105" i="8" s="1"/>
  <c r="L1105" i="8"/>
  <c r="N1105" i="8" s="1"/>
  <c r="AB1104" i="8"/>
  <c r="M1104" i="8"/>
  <c r="O1104" i="8" s="1"/>
  <c r="L1104" i="8"/>
  <c r="N1104" i="8" s="1"/>
  <c r="M1103" i="8"/>
  <c r="O1103" i="8" s="1"/>
  <c r="L1103" i="8"/>
  <c r="N1103" i="8" s="1"/>
  <c r="M1102" i="8"/>
  <c r="O1102" i="8" s="1"/>
  <c r="L1102" i="8"/>
  <c r="N1102" i="8" s="1"/>
  <c r="AB1101" i="8"/>
  <c r="AB1100" i="8" s="1"/>
  <c r="M1101" i="8"/>
  <c r="O1101" i="8" s="1"/>
  <c r="L1101" i="8"/>
  <c r="N1101" i="8" s="1"/>
  <c r="M1100" i="8"/>
  <c r="O1100" i="8" s="1"/>
  <c r="L1100" i="8"/>
  <c r="N1100" i="8" s="1"/>
  <c r="AB1099" i="8"/>
  <c r="M1099" i="8"/>
  <c r="O1099" i="8" s="1"/>
  <c r="L1099" i="8"/>
  <c r="N1099" i="8" s="1"/>
  <c r="M1098" i="8"/>
  <c r="O1098" i="8" s="1"/>
  <c r="L1098" i="8"/>
  <c r="N1098" i="8" s="1"/>
  <c r="AB1097" i="8"/>
  <c r="M1097" i="8"/>
  <c r="O1097" i="8" s="1"/>
  <c r="L1097" i="8"/>
  <c r="N1097" i="8" s="1"/>
  <c r="AB1096" i="8"/>
  <c r="M1096" i="8"/>
  <c r="O1096" i="8" s="1"/>
  <c r="L1096" i="8"/>
  <c r="N1096" i="8" s="1"/>
  <c r="AB1095" i="8"/>
  <c r="M1095" i="8"/>
  <c r="O1095" i="8" s="1"/>
  <c r="L1095" i="8"/>
  <c r="N1095" i="8" s="1"/>
  <c r="AB1088" i="8"/>
  <c r="M1088" i="8"/>
  <c r="O1088" i="8" s="1"/>
  <c r="L1088" i="8"/>
  <c r="N1088" i="8" s="1"/>
  <c r="AB1086" i="8"/>
  <c r="M1086" i="8"/>
  <c r="O1086" i="8" s="1"/>
  <c r="L1086" i="8"/>
  <c r="N1086" i="8" s="1"/>
  <c r="M1085" i="8"/>
  <c r="O1085" i="8" s="1"/>
  <c r="L1085" i="8"/>
  <c r="N1085" i="8" s="1"/>
  <c r="M1084" i="8"/>
  <c r="O1084" i="8" s="1"/>
  <c r="L1084" i="8"/>
  <c r="N1084" i="8" s="1"/>
  <c r="AB1083" i="8"/>
  <c r="M1083" i="8"/>
  <c r="O1083" i="8" s="1"/>
  <c r="L1083" i="8"/>
  <c r="N1083" i="8" s="1"/>
  <c r="AB1082" i="8"/>
  <c r="M1082" i="8"/>
  <c r="O1082" i="8" s="1"/>
  <c r="L1082" i="8"/>
  <c r="N1082" i="8" s="1"/>
  <c r="AB1081" i="8"/>
  <c r="M1081" i="8"/>
  <c r="O1081" i="8" s="1"/>
  <c r="L1081" i="8"/>
  <c r="N1081" i="8" s="1"/>
  <c r="M1080" i="8"/>
  <c r="O1080" i="8" s="1"/>
  <c r="L1080" i="8"/>
  <c r="N1080" i="8" s="1"/>
  <c r="AB1079" i="8"/>
  <c r="M1079" i="8"/>
  <c r="O1079" i="8" s="1"/>
  <c r="L1079" i="8"/>
  <c r="N1079" i="8" s="1"/>
  <c r="AB1078" i="8"/>
  <c r="M1078" i="8"/>
  <c r="O1078" i="8" s="1"/>
  <c r="L1078" i="8"/>
  <c r="N1078" i="8" s="1"/>
  <c r="AB1077" i="8"/>
  <c r="M1077" i="8"/>
  <c r="O1077" i="8" s="1"/>
  <c r="L1077" i="8"/>
  <c r="N1077" i="8" s="1"/>
  <c r="M1076" i="8"/>
  <c r="O1076" i="8" s="1"/>
  <c r="L1076" i="8"/>
  <c r="N1076" i="8" s="1"/>
  <c r="AB1075" i="8"/>
  <c r="M1075" i="8"/>
  <c r="O1075" i="8" s="1"/>
  <c r="L1075" i="8"/>
  <c r="N1075" i="8" s="1"/>
  <c r="AB1074" i="8"/>
  <c r="AB1073" i="8" s="1"/>
  <c r="M1074" i="8"/>
  <c r="O1074" i="8" s="1"/>
  <c r="L1074" i="8"/>
  <c r="N1074" i="8" s="1"/>
  <c r="M1073" i="8"/>
  <c r="O1073" i="8" s="1"/>
  <c r="L1073" i="8"/>
  <c r="N1073" i="8" s="1"/>
  <c r="AB1072" i="8"/>
  <c r="M1072" i="8"/>
  <c r="O1072" i="8" s="1"/>
  <c r="L1072" i="8"/>
  <c r="N1072" i="8" s="1"/>
  <c r="AB1071" i="8"/>
  <c r="M1071" i="8"/>
  <c r="O1071" i="8" s="1"/>
  <c r="L1071" i="8"/>
  <c r="N1071" i="8" s="1"/>
  <c r="AB1070" i="8"/>
  <c r="M1070" i="8"/>
  <c r="O1070" i="8" s="1"/>
  <c r="L1070" i="8"/>
  <c r="N1070" i="8" s="1"/>
  <c r="AB1069" i="8"/>
  <c r="M1069" i="8"/>
  <c r="O1069" i="8" s="1"/>
  <c r="L1069" i="8"/>
  <c r="N1069" i="8" s="1"/>
  <c r="AB1068" i="8"/>
  <c r="M1068" i="8"/>
  <c r="O1068" i="8" s="1"/>
  <c r="L1068" i="8"/>
  <c r="N1068" i="8" s="1"/>
  <c r="AB1067" i="8"/>
  <c r="M1067" i="8"/>
  <c r="O1067" i="8" s="1"/>
  <c r="L1067" i="8"/>
  <c r="N1067" i="8" s="1"/>
  <c r="AB1066" i="8"/>
  <c r="M1066" i="8"/>
  <c r="O1066" i="8" s="1"/>
  <c r="L1066" i="8"/>
  <c r="N1066" i="8" s="1"/>
  <c r="AB1065" i="8"/>
  <c r="M1065" i="8"/>
  <c r="O1065" i="8" s="1"/>
  <c r="L1065" i="8"/>
  <c r="N1065" i="8" s="1"/>
  <c r="AB1064" i="8"/>
  <c r="M1064" i="8"/>
  <c r="O1064" i="8" s="1"/>
  <c r="L1064" i="8"/>
  <c r="N1064" i="8" s="1"/>
  <c r="AB1063" i="8"/>
  <c r="M1063" i="8"/>
  <c r="O1063" i="8" s="1"/>
  <c r="L1063" i="8"/>
  <c r="N1063" i="8" s="1"/>
  <c r="AB1062" i="8"/>
  <c r="M1062" i="8"/>
  <c r="O1062" i="8" s="1"/>
  <c r="L1062" i="8"/>
  <c r="N1062" i="8" s="1"/>
  <c r="AB1061" i="8"/>
  <c r="M1061" i="8"/>
  <c r="O1061" i="8" s="1"/>
  <c r="L1061" i="8"/>
  <c r="N1061" i="8" s="1"/>
  <c r="AB1060" i="8"/>
  <c r="M1060" i="8"/>
  <c r="O1060" i="8" s="1"/>
  <c r="L1060" i="8"/>
  <c r="N1060" i="8" s="1"/>
  <c r="AB1059" i="8"/>
  <c r="M1059" i="8"/>
  <c r="O1059" i="8" s="1"/>
  <c r="L1059" i="8"/>
  <c r="N1059" i="8" s="1"/>
  <c r="AB1058" i="8"/>
  <c r="M1058" i="8"/>
  <c r="O1058" i="8" s="1"/>
  <c r="L1058" i="8"/>
  <c r="N1058" i="8" s="1"/>
  <c r="AB1057" i="8"/>
  <c r="M1057" i="8"/>
  <c r="O1057" i="8" s="1"/>
  <c r="L1057" i="8"/>
  <c r="N1057" i="8" s="1"/>
  <c r="AB1056" i="8"/>
  <c r="M1056" i="8"/>
  <c r="O1056" i="8" s="1"/>
  <c r="L1056" i="8"/>
  <c r="N1056" i="8" s="1"/>
  <c r="AB1055" i="8"/>
  <c r="M1055" i="8"/>
  <c r="O1055" i="8" s="1"/>
  <c r="L1055" i="8"/>
  <c r="N1055" i="8" s="1"/>
  <c r="AB1054" i="8"/>
  <c r="M1054" i="8"/>
  <c r="O1054" i="8" s="1"/>
  <c r="L1054" i="8"/>
  <c r="N1054" i="8" s="1"/>
  <c r="AB1048" i="8"/>
  <c r="M1048" i="8"/>
  <c r="O1048" i="8" s="1"/>
  <c r="L1048" i="8"/>
  <c r="N1048" i="8" s="1"/>
  <c r="AB1047" i="8"/>
  <c r="M1047" i="8"/>
  <c r="O1047" i="8" s="1"/>
  <c r="L1047" i="8"/>
  <c r="N1047" i="8" s="1"/>
  <c r="AB1076" i="8" l="1"/>
  <c r="AB1046" i="8"/>
  <c r="M1046" i="8"/>
  <c r="O1046" i="8" s="1"/>
  <c r="L1046" i="8"/>
  <c r="N1046" i="8" s="1"/>
  <c r="AB1045" i="8"/>
  <c r="M1045" i="8"/>
  <c r="O1045" i="8" s="1"/>
  <c r="L1045" i="8"/>
  <c r="N1045" i="8" s="1"/>
  <c r="AB1044" i="8"/>
  <c r="M1044" i="8"/>
  <c r="O1044" i="8" s="1"/>
  <c r="L1044" i="8"/>
  <c r="N1044" i="8" s="1"/>
  <c r="AB1040" i="8"/>
  <c r="M1040" i="8"/>
  <c r="O1040" i="8" s="1"/>
  <c r="L1040" i="8"/>
  <c r="N1040" i="8" s="1"/>
  <c r="AB1039" i="8"/>
  <c r="M1039" i="8"/>
  <c r="O1039" i="8" s="1"/>
  <c r="L1039" i="8"/>
  <c r="N1039" i="8" s="1"/>
  <c r="AB1038" i="8"/>
  <c r="M1038" i="8"/>
  <c r="O1038" i="8" s="1"/>
  <c r="L1038" i="8"/>
  <c r="N1038" i="8" s="1"/>
  <c r="M1037" i="8"/>
  <c r="O1037" i="8" s="1"/>
  <c r="L1037" i="8"/>
  <c r="N1037" i="8" s="1"/>
  <c r="M1036" i="8"/>
  <c r="O1036" i="8" s="1"/>
  <c r="L1036" i="8"/>
  <c r="N1036" i="8" s="1"/>
  <c r="AB1034" i="8"/>
  <c r="M1034" i="8"/>
  <c r="O1034" i="8" s="1"/>
  <c r="L1034" i="8"/>
  <c r="N1034" i="8" s="1"/>
  <c r="AB1033" i="8"/>
  <c r="M1033" i="8"/>
  <c r="O1033" i="8" s="1"/>
  <c r="L1033" i="8"/>
  <c r="N1033" i="8" s="1"/>
  <c r="M1032" i="8"/>
  <c r="O1032" i="8" s="1"/>
  <c r="L1032" i="8"/>
  <c r="N1032" i="8" s="1"/>
  <c r="M1031" i="8"/>
  <c r="O1031" i="8" s="1"/>
  <c r="L1031" i="8"/>
  <c r="N1031" i="8" s="1"/>
  <c r="AB1030" i="8"/>
  <c r="M1030" i="8"/>
  <c r="O1030" i="8" s="1"/>
  <c r="L1030" i="8"/>
  <c r="N1030" i="8" s="1"/>
  <c r="AB1029" i="8"/>
  <c r="M1029" i="8"/>
  <c r="O1029" i="8" s="1"/>
  <c r="L1029" i="8"/>
  <c r="N1029" i="8" s="1"/>
  <c r="AB1026" i="8"/>
  <c r="M1026" i="8"/>
  <c r="O1026" i="8" s="1"/>
  <c r="L1026" i="8"/>
  <c r="N1026" i="8" s="1"/>
  <c r="AB1025" i="8"/>
  <c r="M1025" i="8"/>
  <c r="O1025" i="8" s="1"/>
  <c r="L1025" i="8"/>
  <c r="N1025" i="8" s="1"/>
  <c r="M1024" i="8"/>
  <c r="O1024" i="8" s="1"/>
  <c r="L1024" i="8"/>
  <c r="N1024" i="8" s="1"/>
  <c r="AB1023" i="8"/>
  <c r="M1023" i="8"/>
  <c r="O1023" i="8" s="1"/>
  <c r="L1023" i="8"/>
  <c r="N1023" i="8" s="1"/>
  <c r="AB1022" i="8" l="1"/>
  <c r="M1022" i="8"/>
  <c r="O1022" i="8" s="1"/>
  <c r="L1022" i="8"/>
  <c r="N1022" i="8" s="1"/>
  <c r="AB1021" i="8"/>
  <c r="M1021" i="8"/>
  <c r="O1021" i="8" s="1"/>
  <c r="L1021" i="8"/>
  <c r="N1021" i="8" s="1"/>
  <c r="M1020" i="8"/>
  <c r="O1020" i="8" s="1"/>
  <c r="L1020" i="8"/>
  <c r="N1020" i="8" s="1"/>
  <c r="AB1015" i="8"/>
  <c r="M1015" i="8"/>
  <c r="O1015" i="8" s="1"/>
  <c r="L1015" i="8"/>
  <c r="N1015" i="8" s="1"/>
  <c r="AB1014" i="8"/>
  <c r="M1014" i="8"/>
  <c r="O1014" i="8" s="1"/>
  <c r="L1014" i="8"/>
  <c r="N1014" i="8" s="1"/>
  <c r="AB1013" i="8"/>
  <c r="M1013" i="8"/>
  <c r="O1013" i="8" s="1"/>
  <c r="L1013" i="8"/>
  <c r="N1013" i="8" s="1"/>
  <c r="AB1012" i="8"/>
  <c r="M1012" i="8"/>
  <c r="O1012" i="8" s="1"/>
  <c r="L1012" i="8"/>
  <c r="N1012" i="8" s="1"/>
  <c r="M1011" i="8"/>
  <c r="O1011" i="8" s="1"/>
  <c r="L1011" i="8"/>
  <c r="N1011" i="8" s="1"/>
  <c r="AB1011" i="8" l="1"/>
  <c r="AB825" i="8"/>
  <c r="M825" i="8"/>
  <c r="O825" i="8" s="1"/>
  <c r="L825" i="8"/>
  <c r="N825" i="8" s="1"/>
  <c r="AB1010" i="8" l="1"/>
  <c r="M1010" i="8"/>
  <c r="O1010" i="8" s="1"/>
  <c r="L1010" i="8"/>
  <c r="N1010" i="8" s="1"/>
  <c r="AB1009" i="8"/>
  <c r="M1009" i="8"/>
  <c r="O1009" i="8" s="1"/>
  <c r="L1009" i="8"/>
  <c r="N1009" i="8" s="1"/>
  <c r="AB1008" i="8"/>
  <c r="M1008" i="8"/>
  <c r="O1008" i="8" s="1"/>
  <c r="L1008" i="8"/>
  <c r="N1008" i="8" s="1"/>
  <c r="AB1007" i="8"/>
  <c r="M1007" i="8"/>
  <c r="O1007" i="8" s="1"/>
  <c r="L1007" i="8"/>
  <c r="N1007" i="8" s="1"/>
  <c r="AB1006" i="8"/>
  <c r="M1006" i="8"/>
  <c r="O1006" i="8" s="1"/>
  <c r="L1006" i="8"/>
  <c r="N1006" i="8" s="1"/>
  <c r="AB1005" i="8"/>
  <c r="M1005" i="8"/>
  <c r="O1005" i="8" s="1"/>
  <c r="L1005" i="8"/>
  <c r="N1005" i="8" s="1"/>
  <c r="AB1004" i="8"/>
  <c r="M1004" i="8"/>
  <c r="O1004" i="8" s="1"/>
  <c r="L1004" i="8"/>
  <c r="N1004" i="8" s="1"/>
  <c r="AB1003" i="8"/>
  <c r="M1003" i="8"/>
  <c r="O1003" i="8" s="1"/>
  <c r="L1003" i="8"/>
  <c r="N1003" i="8" s="1"/>
  <c r="AB1002" i="8"/>
  <c r="AB1001" i="8" s="1"/>
  <c r="M1002" i="8"/>
  <c r="O1002" i="8" s="1"/>
  <c r="L1002" i="8"/>
  <c r="N1002" i="8" s="1"/>
  <c r="M1001" i="8"/>
  <c r="O1001" i="8" s="1"/>
  <c r="L1001" i="8"/>
  <c r="N1001" i="8" s="1"/>
  <c r="AB1000" i="8"/>
  <c r="M1000" i="8"/>
  <c r="O1000" i="8" s="1"/>
  <c r="L1000" i="8"/>
  <c r="N1000" i="8" s="1"/>
  <c r="AB999" i="8"/>
  <c r="M999" i="8"/>
  <c r="O999" i="8" s="1"/>
  <c r="L999" i="8"/>
  <c r="N999" i="8" s="1"/>
  <c r="AB998" i="8"/>
  <c r="M998" i="8"/>
  <c r="O998" i="8" s="1"/>
  <c r="L998" i="8"/>
  <c r="N998" i="8" s="1"/>
  <c r="AB997" i="8"/>
  <c r="M997" i="8"/>
  <c r="O997" i="8" s="1"/>
  <c r="L997" i="8"/>
  <c r="N997" i="8" s="1"/>
  <c r="AB995" i="8" l="1"/>
  <c r="M995" i="8"/>
  <c r="O995" i="8" s="1"/>
  <c r="L995" i="8"/>
  <c r="N995" i="8" s="1"/>
  <c r="AB994" i="8"/>
  <c r="M994" i="8"/>
  <c r="O994" i="8" s="1"/>
  <c r="L994" i="8"/>
  <c r="N994" i="8" s="1"/>
  <c r="AB993" i="8"/>
  <c r="M993" i="8"/>
  <c r="O993" i="8" s="1"/>
  <c r="L993" i="8"/>
  <c r="N993" i="8" s="1"/>
  <c r="AB992" i="8"/>
  <c r="M992" i="8"/>
  <c r="O992" i="8" s="1"/>
  <c r="L992" i="8"/>
  <c r="N992" i="8" s="1"/>
  <c r="AB991" i="8"/>
  <c r="M991" i="8"/>
  <c r="O991" i="8" s="1"/>
  <c r="L991" i="8"/>
  <c r="N991" i="8" s="1"/>
  <c r="AB990" i="8"/>
  <c r="M990" i="8"/>
  <c r="O990" i="8" s="1"/>
  <c r="L990" i="8"/>
  <c r="N990" i="8" s="1"/>
  <c r="AB989" i="8"/>
  <c r="M989" i="8"/>
  <c r="O989" i="8" s="1"/>
  <c r="L989" i="8"/>
  <c r="N989" i="8" s="1"/>
  <c r="M988" i="8"/>
  <c r="O988" i="8" s="1"/>
  <c r="L988" i="8"/>
  <c r="N988" i="8" s="1"/>
  <c r="AB987" i="8"/>
  <c r="M987" i="8"/>
  <c r="O987" i="8" s="1"/>
  <c r="L987" i="8"/>
  <c r="N987" i="8" s="1"/>
  <c r="AB986" i="8"/>
  <c r="M986" i="8"/>
  <c r="O986" i="8" s="1"/>
  <c r="L986" i="8"/>
  <c r="N986" i="8" s="1"/>
  <c r="AB984" i="8"/>
  <c r="M984" i="8"/>
  <c r="O984" i="8" s="1"/>
  <c r="L984" i="8"/>
  <c r="N984" i="8" s="1"/>
  <c r="AB983" i="8"/>
  <c r="M983" i="8"/>
  <c r="O983" i="8" s="1"/>
  <c r="L983" i="8"/>
  <c r="N983" i="8" s="1"/>
  <c r="AB982" i="8"/>
  <c r="M982" i="8"/>
  <c r="O982" i="8" s="1"/>
  <c r="L982" i="8"/>
  <c r="N982" i="8" s="1"/>
  <c r="AB981" i="8" l="1"/>
  <c r="M981" i="8"/>
  <c r="O981" i="8" s="1"/>
  <c r="L981" i="8"/>
  <c r="N981" i="8" s="1"/>
  <c r="AB980" i="8"/>
  <c r="M980" i="8"/>
  <c r="O980" i="8" s="1"/>
  <c r="L980" i="8"/>
  <c r="N980" i="8" s="1"/>
  <c r="AB979" i="8"/>
  <c r="M979" i="8"/>
  <c r="O979" i="8" s="1"/>
  <c r="L979" i="8"/>
  <c r="N979" i="8" s="1"/>
  <c r="AB978" i="8"/>
  <c r="M978" i="8"/>
  <c r="O978" i="8" s="1"/>
  <c r="L978" i="8"/>
  <c r="N978" i="8" s="1"/>
  <c r="AB977" i="8"/>
  <c r="M977" i="8"/>
  <c r="O977" i="8" s="1"/>
  <c r="L977" i="8"/>
  <c r="N977" i="8" s="1"/>
  <c r="AB976" i="8"/>
  <c r="M976" i="8"/>
  <c r="O976" i="8" s="1"/>
  <c r="L976" i="8"/>
  <c r="N976" i="8" s="1"/>
  <c r="AB975" i="8"/>
  <c r="M975" i="8"/>
  <c r="O975" i="8" s="1"/>
  <c r="L975" i="8"/>
  <c r="N975" i="8" s="1"/>
  <c r="AB973" i="8"/>
  <c r="M973" i="8"/>
  <c r="O973" i="8" s="1"/>
  <c r="L973" i="8"/>
  <c r="N973" i="8" s="1"/>
  <c r="AB972" i="8"/>
  <c r="M972" i="8"/>
  <c r="O972" i="8" s="1"/>
  <c r="L972" i="8"/>
  <c r="N972" i="8" s="1"/>
  <c r="AB971" i="8"/>
  <c r="M971" i="8"/>
  <c r="O971" i="8" s="1"/>
  <c r="L971" i="8"/>
  <c r="N971" i="8" s="1"/>
  <c r="AB969" i="8"/>
  <c r="M969" i="8"/>
  <c r="O969" i="8" s="1"/>
  <c r="L969" i="8"/>
  <c r="N969" i="8" s="1"/>
  <c r="AB968" i="8"/>
  <c r="M968" i="8"/>
  <c r="O968" i="8" s="1"/>
  <c r="L968" i="8"/>
  <c r="N968" i="8" s="1"/>
  <c r="AB966" i="8"/>
  <c r="M966" i="8"/>
  <c r="O966" i="8" s="1"/>
  <c r="L966" i="8"/>
  <c r="N966" i="8" s="1"/>
  <c r="M963" i="8"/>
  <c r="O963" i="8" s="1"/>
  <c r="L963" i="8"/>
  <c r="N963" i="8" s="1"/>
  <c r="M962" i="8"/>
  <c r="O962" i="8" s="1"/>
  <c r="L962" i="8"/>
  <c r="N962" i="8" s="1"/>
  <c r="AB961" i="8"/>
  <c r="M961" i="8"/>
  <c r="O961" i="8" s="1"/>
  <c r="L961" i="8"/>
  <c r="N961" i="8" s="1"/>
  <c r="M960" i="8"/>
  <c r="O960" i="8" s="1"/>
  <c r="L960" i="8"/>
  <c r="N960" i="8" s="1"/>
  <c r="M959" i="8"/>
  <c r="O959" i="8" s="1"/>
  <c r="L959" i="8"/>
  <c r="N959" i="8" s="1"/>
  <c r="AB958" i="8"/>
  <c r="M958" i="8"/>
  <c r="O958" i="8" s="1"/>
  <c r="L958" i="8"/>
  <c r="N958" i="8" s="1"/>
  <c r="AB957" i="8"/>
  <c r="M957" i="8"/>
  <c r="O957" i="8" s="1"/>
  <c r="L957" i="8"/>
  <c r="N957" i="8" s="1"/>
  <c r="AB955" i="8"/>
  <c r="M955" i="8"/>
  <c r="O955" i="8" s="1"/>
  <c r="L955" i="8"/>
  <c r="N955" i="8" s="1"/>
  <c r="AB954" i="8" l="1"/>
  <c r="M954" i="8"/>
  <c r="O954" i="8" s="1"/>
  <c r="L954" i="8"/>
  <c r="N954" i="8" s="1"/>
  <c r="AB953" i="8"/>
  <c r="M953" i="8"/>
  <c r="O953" i="8" s="1"/>
  <c r="L953" i="8"/>
  <c r="N953" i="8" s="1"/>
  <c r="AB952" i="8"/>
  <c r="M952" i="8"/>
  <c r="O952" i="8" s="1"/>
  <c r="L952" i="8"/>
  <c r="N952" i="8" s="1"/>
  <c r="AB951" i="8"/>
  <c r="M951" i="8"/>
  <c r="O951" i="8" s="1"/>
  <c r="L951" i="8"/>
  <c r="N951" i="8" s="1"/>
  <c r="M950" i="8"/>
  <c r="O950" i="8" s="1"/>
  <c r="L950" i="8"/>
  <c r="N950" i="8" s="1"/>
  <c r="AB949" i="8"/>
  <c r="M949" i="8"/>
  <c r="O949" i="8" s="1"/>
  <c r="L949" i="8"/>
  <c r="N949" i="8" s="1"/>
  <c r="AB948" i="8"/>
  <c r="M948" i="8"/>
  <c r="O948" i="8" s="1"/>
  <c r="L948" i="8"/>
  <c r="N948" i="8" s="1"/>
  <c r="AB947" i="8"/>
  <c r="M947" i="8"/>
  <c r="O947" i="8" s="1"/>
  <c r="L947" i="8"/>
  <c r="N947" i="8" s="1"/>
  <c r="M946" i="8"/>
  <c r="O946" i="8" s="1"/>
  <c r="L946" i="8"/>
  <c r="N946" i="8" s="1"/>
  <c r="AB945" i="8"/>
  <c r="AB944" i="8" s="1"/>
  <c r="M945" i="8"/>
  <c r="O945" i="8" s="1"/>
  <c r="L945" i="8"/>
  <c r="N945" i="8" s="1"/>
  <c r="M944" i="8"/>
  <c r="O944" i="8" s="1"/>
  <c r="L944" i="8"/>
  <c r="N944" i="8" s="1"/>
  <c r="AB943" i="8"/>
  <c r="AB942" i="8" s="1"/>
  <c r="M943" i="8"/>
  <c r="O943" i="8" s="1"/>
  <c r="L943" i="8"/>
  <c r="N943" i="8" s="1"/>
  <c r="M942" i="8"/>
  <c r="O942" i="8" s="1"/>
  <c r="L942" i="8"/>
  <c r="N942" i="8" s="1"/>
  <c r="AB941" i="8"/>
  <c r="M941" i="8"/>
  <c r="O941" i="8" s="1"/>
  <c r="L941" i="8"/>
  <c r="N941" i="8" s="1"/>
  <c r="AB940" i="8"/>
  <c r="M940" i="8"/>
  <c r="O940" i="8" s="1"/>
  <c r="L940" i="8"/>
  <c r="N940" i="8" s="1"/>
  <c r="AB939" i="8"/>
  <c r="AB938" i="8" s="1"/>
  <c r="M939" i="8"/>
  <c r="O939" i="8" s="1"/>
  <c r="L939" i="8"/>
  <c r="N939" i="8" s="1"/>
  <c r="M938" i="8"/>
  <c r="O938" i="8" s="1"/>
  <c r="L938" i="8"/>
  <c r="N938" i="8" s="1"/>
  <c r="M937" i="8"/>
  <c r="O937" i="8" s="1"/>
  <c r="L937" i="8"/>
  <c r="N937" i="8" s="1"/>
  <c r="AB936" i="8"/>
  <c r="M936" i="8"/>
  <c r="O936" i="8" s="1"/>
  <c r="L936" i="8"/>
  <c r="N936" i="8" s="1"/>
  <c r="AB935" i="8"/>
  <c r="M935" i="8"/>
  <c r="O935" i="8" s="1"/>
  <c r="L935" i="8"/>
  <c r="N935" i="8" s="1"/>
  <c r="AB934" i="8"/>
  <c r="M934" i="8"/>
  <c r="O934" i="8" s="1"/>
  <c r="L934" i="8"/>
  <c r="N934" i="8" s="1"/>
  <c r="AB933" i="8"/>
  <c r="M933" i="8"/>
  <c r="O933" i="8" s="1"/>
  <c r="L933" i="8"/>
  <c r="N933" i="8" s="1"/>
  <c r="M932" i="8"/>
  <c r="O932" i="8" s="1"/>
  <c r="L932" i="8"/>
  <c r="N932" i="8" s="1"/>
  <c r="AB931" i="8"/>
  <c r="M931" i="8"/>
  <c r="O931" i="8" s="1"/>
  <c r="L931" i="8"/>
  <c r="N931" i="8" s="1"/>
  <c r="AB912" i="8"/>
  <c r="M912" i="8"/>
  <c r="O912" i="8" s="1"/>
  <c r="L912" i="8"/>
  <c r="N912" i="8" s="1"/>
  <c r="AB930" i="8" l="1"/>
  <c r="M930" i="8"/>
  <c r="O930" i="8" s="1"/>
  <c r="L930" i="8"/>
  <c r="N930" i="8" s="1"/>
  <c r="AB929" i="8"/>
  <c r="M929" i="8"/>
  <c r="O929" i="8" s="1"/>
  <c r="L929" i="8"/>
  <c r="N929" i="8" s="1"/>
  <c r="AB928" i="8"/>
  <c r="M928" i="8"/>
  <c r="O928" i="8" s="1"/>
  <c r="L928" i="8"/>
  <c r="N928" i="8" s="1"/>
  <c r="AB927" i="8"/>
  <c r="M927" i="8"/>
  <c r="O927" i="8" s="1"/>
  <c r="L927" i="8"/>
  <c r="N927" i="8" s="1"/>
  <c r="M926" i="8"/>
  <c r="O926" i="8" s="1"/>
  <c r="L926" i="8"/>
  <c r="N926" i="8" s="1"/>
  <c r="M925" i="8"/>
  <c r="O925" i="8" s="1"/>
  <c r="L925" i="8"/>
  <c r="N925" i="8" s="1"/>
  <c r="AB924" i="8"/>
  <c r="AB923" i="8" s="1"/>
  <c r="M924" i="8"/>
  <c r="O924" i="8" s="1"/>
  <c r="L924" i="8"/>
  <c r="N924" i="8" s="1"/>
  <c r="M923" i="8"/>
  <c r="O923" i="8" s="1"/>
  <c r="L923" i="8"/>
  <c r="N923" i="8" s="1"/>
  <c r="AB922" i="8"/>
  <c r="AB921" i="8" s="1"/>
  <c r="M922" i="8"/>
  <c r="O922" i="8" s="1"/>
  <c r="L922" i="8"/>
  <c r="N922" i="8" s="1"/>
  <c r="M921" i="8"/>
  <c r="O921" i="8" s="1"/>
  <c r="L921" i="8"/>
  <c r="N921" i="8" s="1"/>
  <c r="M920" i="8"/>
  <c r="O920" i="8" s="1"/>
  <c r="L920" i="8"/>
  <c r="N920" i="8" s="1"/>
  <c r="AB918" i="8"/>
  <c r="M918" i="8"/>
  <c r="O918" i="8" s="1"/>
  <c r="L918" i="8"/>
  <c r="N918" i="8" s="1"/>
  <c r="AB917" i="8"/>
  <c r="AB915" i="8" s="1"/>
  <c r="M917" i="8"/>
  <c r="L917" i="8"/>
  <c r="M916" i="8"/>
  <c r="L916" i="8"/>
  <c r="M915" i="8"/>
  <c r="O915" i="8" s="1"/>
  <c r="L915" i="8"/>
  <c r="N915" i="8" s="1"/>
  <c r="M901" i="8"/>
  <c r="O901" i="8" s="1"/>
  <c r="L901" i="8"/>
  <c r="N901" i="8" s="1"/>
  <c r="AB838" i="8" l="1"/>
  <c r="M838" i="8"/>
  <c r="O838" i="8" s="1"/>
  <c r="L838" i="8"/>
  <c r="N838" i="8" s="1"/>
  <c r="AB914" i="8"/>
  <c r="M914" i="8"/>
  <c r="O914" i="8" s="1"/>
  <c r="L914" i="8"/>
  <c r="N914" i="8" s="1"/>
  <c r="AB913" i="8"/>
  <c r="M913" i="8"/>
  <c r="O913" i="8" s="1"/>
  <c r="L913" i="8"/>
  <c r="N913" i="8" s="1"/>
  <c r="AB911" i="8"/>
  <c r="M911" i="8"/>
  <c r="O911" i="8" s="1"/>
  <c r="L911" i="8"/>
  <c r="N911" i="8" s="1"/>
  <c r="M910" i="8"/>
  <c r="O910" i="8" s="1"/>
  <c r="L910" i="8"/>
  <c r="N910" i="8" s="1"/>
  <c r="AB906" i="8"/>
  <c r="M906" i="8"/>
  <c r="O906" i="8" s="1"/>
  <c r="L906" i="8"/>
  <c r="N906" i="8" s="1"/>
  <c r="AB905" i="8"/>
  <c r="AB904" i="8" s="1"/>
  <c r="M905" i="8"/>
  <c r="O905" i="8" s="1"/>
  <c r="L905" i="8"/>
  <c r="N905" i="8" s="1"/>
  <c r="M904" i="8"/>
  <c r="O904" i="8" s="1"/>
  <c r="L904" i="8"/>
  <c r="N904" i="8" s="1"/>
  <c r="AB903" i="8"/>
  <c r="AB902" i="8" s="1"/>
  <c r="M903" i="8"/>
  <c r="O903" i="8" s="1"/>
  <c r="L903" i="8"/>
  <c r="N903" i="8" s="1"/>
  <c r="M902" i="8"/>
  <c r="O902" i="8" s="1"/>
  <c r="L902" i="8"/>
  <c r="N902" i="8" s="1"/>
  <c r="M900" i="8"/>
  <c r="O900" i="8" s="1"/>
  <c r="L900" i="8"/>
  <c r="N900" i="8" s="1"/>
  <c r="M899" i="8"/>
  <c r="O899" i="8" s="1"/>
  <c r="L899" i="8"/>
  <c r="N899" i="8" s="1"/>
  <c r="K2" i="8"/>
  <c r="K3" i="8" s="1"/>
  <c r="K4" i="8" s="1"/>
  <c r="K5" i="8" s="1"/>
  <c r="K6" i="8" s="1"/>
  <c r="AB910" i="8" l="1"/>
  <c r="AB898" i="8"/>
  <c r="M898" i="8"/>
  <c r="O898" i="8" s="1"/>
  <c r="L898" i="8"/>
  <c r="N898" i="8" s="1"/>
  <c r="AB897" i="8"/>
  <c r="M897" i="8"/>
  <c r="O897" i="8" s="1"/>
  <c r="L897" i="8"/>
  <c r="N897" i="8" s="1"/>
  <c r="AB896" i="8"/>
  <c r="M896" i="8"/>
  <c r="O896" i="8" s="1"/>
  <c r="L896" i="8"/>
  <c r="N896" i="8" s="1"/>
  <c r="AB895" i="8"/>
  <c r="M895" i="8"/>
  <c r="O895" i="8" s="1"/>
  <c r="L895" i="8"/>
  <c r="N895" i="8" s="1"/>
  <c r="AB894" i="8"/>
  <c r="M894" i="8"/>
  <c r="O894" i="8" s="1"/>
  <c r="L894" i="8"/>
  <c r="N894" i="8" s="1"/>
  <c r="AB893" i="8"/>
  <c r="M893" i="8"/>
  <c r="O893" i="8" s="1"/>
  <c r="L893" i="8"/>
  <c r="N893" i="8" s="1"/>
  <c r="M892" i="8"/>
  <c r="O892" i="8" s="1"/>
  <c r="L892" i="8"/>
  <c r="N892" i="8" s="1"/>
  <c r="AB891" i="8"/>
  <c r="M891" i="8"/>
  <c r="O891" i="8" s="1"/>
  <c r="L891" i="8"/>
  <c r="N891" i="8" s="1"/>
  <c r="AB890" i="8"/>
  <c r="M890" i="8"/>
  <c r="O890" i="8" s="1"/>
  <c r="L890" i="8"/>
  <c r="N890" i="8" s="1"/>
  <c r="AB889" i="8"/>
  <c r="M889" i="8"/>
  <c r="O889" i="8" s="1"/>
  <c r="L889" i="8"/>
  <c r="N889" i="8" s="1"/>
  <c r="AB888" i="8" l="1"/>
  <c r="M888" i="8"/>
  <c r="O888" i="8" s="1"/>
  <c r="L888" i="8"/>
  <c r="N888" i="8" s="1"/>
  <c r="M887" i="8"/>
  <c r="O887" i="8" s="1"/>
  <c r="L887" i="8"/>
  <c r="N887" i="8" s="1"/>
  <c r="AB886" i="8"/>
  <c r="M886" i="8"/>
  <c r="O886" i="8" s="1"/>
  <c r="L886" i="8"/>
  <c r="N886" i="8" s="1"/>
  <c r="AB885" i="8"/>
  <c r="M885" i="8"/>
  <c r="O885" i="8" s="1"/>
  <c r="L885" i="8"/>
  <c r="N885" i="8" s="1"/>
  <c r="AB884" i="8"/>
  <c r="M884" i="8"/>
  <c r="O884" i="8" s="1"/>
  <c r="L884" i="8"/>
  <c r="N884" i="8" s="1"/>
  <c r="AB883" i="8"/>
  <c r="M883" i="8"/>
  <c r="O883" i="8" s="1"/>
  <c r="L883" i="8"/>
  <c r="N883" i="8" s="1"/>
  <c r="AB882" i="8"/>
  <c r="M882" i="8"/>
  <c r="O882" i="8" s="1"/>
  <c r="L882" i="8"/>
  <c r="N882" i="8" s="1"/>
  <c r="AB881" i="8"/>
  <c r="M881" i="8"/>
  <c r="O881" i="8" s="1"/>
  <c r="L881" i="8"/>
  <c r="N881" i="8" s="1"/>
  <c r="AB880" i="8"/>
  <c r="M880" i="8"/>
  <c r="O880" i="8" s="1"/>
  <c r="L880" i="8"/>
  <c r="N880" i="8" s="1"/>
  <c r="AB879" i="8"/>
  <c r="M879" i="8"/>
  <c r="O879" i="8" s="1"/>
  <c r="L879" i="8"/>
  <c r="N879" i="8" s="1"/>
  <c r="AB878" i="8"/>
  <c r="M878" i="8"/>
  <c r="O878" i="8" s="1"/>
  <c r="L878" i="8"/>
  <c r="N878" i="8" s="1"/>
  <c r="AB877" i="8"/>
  <c r="M877" i="8"/>
  <c r="O877" i="8" s="1"/>
  <c r="L877" i="8"/>
  <c r="N877" i="8" s="1"/>
  <c r="AB876" i="8"/>
  <c r="M876" i="8"/>
  <c r="O876" i="8" s="1"/>
  <c r="L876" i="8"/>
  <c r="N876" i="8" s="1"/>
  <c r="AB874" i="8"/>
  <c r="M874" i="8"/>
  <c r="O874" i="8" s="1"/>
  <c r="L874" i="8"/>
  <c r="N874" i="8" s="1"/>
  <c r="AB873" i="8"/>
  <c r="M873" i="8"/>
  <c r="O873" i="8" s="1"/>
  <c r="L873" i="8"/>
  <c r="N873" i="8" s="1"/>
  <c r="AB872" i="8"/>
  <c r="M872" i="8"/>
  <c r="O872" i="8" s="1"/>
  <c r="L872" i="8"/>
  <c r="N872" i="8" s="1"/>
  <c r="AB871" i="8"/>
  <c r="M871" i="8"/>
  <c r="O871" i="8" s="1"/>
  <c r="L871" i="8"/>
  <c r="N871" i="8" s="1"/>
  <c r="AB870" i="8"/>
  <c r="M870" i="8"/>
  <c r="O870" i="8" s="1"/>
  <c r="L870" i="8"/>
  <c r="N870" i="8" s="1"/>
  <c r="AB869" i="8"/>
  <c r="M869" i="8"/>
  <c r="O869" i="8" s="1"/>
  <c r="L869" i="8"/>
  <c r="N869" i="8" s="1"/>
  <c r="AB868" i="8"/>
  <c r="M868" i="8"/>
  <c r="O868" i="8" s="1"/>
  <c r="L868" i="8"/>
  <c r="N868" i="8" s="1"/>
  <c r="AB867" i="8"/>
  <c r="M867" i="8"/>
  <c r="O867" i="8" s="1"/>
  <c r="L867" i="8"/>
  <c r="N867" i="8" s="1"/>
  <c r="AB866" i="8"/>
  <c r="M866" i="8"/>
  <c r="O866" i="8" s="1"/>
  <c r="L866" i="8"/>
  <c r="N866" i="8" s="1"/>
  <c r="AB865" i="8"/>
  <c r="M865" i="8"/>
  <c r="O865" i="8" s="1"/>
  <c r="L865" i="8"/>
  <c r="N865" i="8" s="1"/>
  <c r="AB863" i="8"/>
  <c r="M863" i="8"/>
  <c r="O863" i="8" s="1"/>
  <c r="L863" i="8"/>
  <c r="N863" i="8" s="1"/>
  <c r="M862" i="8" l="1"/>
  <c r="O862" i="8" s="1"/>
  <c r="L862" i="8"/>
  <c r="N862" i="8" s="1"/>
  <c r="AB861" i="8"/>
  <c r="M861" i="8"/>
  <c r="O861" i="8" s="1"/>
  <c r="L861" i="8"/>
  <c r="N861" i="8" s="1"/>
  <c r="AB859" i="8"/>
  <c r="M859" i="8"/>
  <c r="O859" i="8" s="1"/>
  <c r="L859" i="8"/>
  <c r="N859" i="8" s="1"/>
  <c r="AB858" i="8"/>
  <c r="M858" i="8"/>
  <c r="O858" i="8" s="1"/>
  <c r="L858" i="8"/>
  <c r="N858" i="8" s="1"/>
  <c r="AB857" i="8"/>
  <c r="M857" i="8"/>
  <c r="O857" i="8" s="1"/>
  <c r="L857" i="8"/>
  <c r="N857" i="8" s="1"/>
  <c r="AB856" i="8"/>
  <c r="M856" i="8"/>
  <c r="O856" i="8" s="1"/>
  <c r="L856" i="8"/>
  <c r="N856" i="8" s="1"/>
  <c r="AB855" i="8"/>
  <c r="M855" i="8"/>
  <c r="O855" i="8" s="1"/>
  <c r="L855" i="8"/>
  <c r="N855" i="8" s="1"/>
  <c r="AB854" i="8"/>
  <c r="M854" i="8"/>
  <c r="O854" i="8" s="1"/>
  <c r="L854" i="8"/>
  <c r="N854" i="8" s="1"/>
  <c r="AB853" i="8"/>
  <c r="M853" i="8"/>
  <c r="O853" i="8" s="1"/>
  <c r="L853" i="8"/>
  <c r="N853" i="8" s="1"/>
  <c r="AB852" i="8"/>
  <c r="M852" i="8"/>
  <c r="O852" i="8" s="1"/>
  <c r="L852" i="8"/>
  <c r="N852" i="8" s="1"/>
  <c r="AB850" i="8"/>
  <c r="AB849" i="8" s="1"/>
  <c r="M850" i="8"/>
  <c r="O850" i="8" s="1"/>
  <c r="L850" i="8"/>
  <c r="N850" i="8" s="1"/>
  <c r="M849" i="8"/>
  <c r="O849" i="8" s="1"/>
  <c r="L849" i="8"/>
  <c r="N849" i="8" s="1"/>
  <c r="AB848" i="8"/>
  <c r="M848" i="8"/>
  <c r="O848" i="8" s="1"/>
  <c r="L848" i="8"/>
  <c r="N848" i="8" s="1"/>
  <c r="AB847" i="8"/>
  <c r="M847" i="8"/>
  <c r="O847" i="8" s="1"/>
  <c r="L847" i="8"/>
  <c r="N847" i="8" s="1"/>
  <c r="AB846" i="8"/>
  <c r="M846" i="8"/>
  <c r="O846" i="8" s="1"/>
  <c r="L846" i="8"/>
  <c r="N846" i="8" s="1"/>
  <c r="AB845" i="8"/>
  <c r="M845" i="8"/>
  <c r="O845" i="8" s="1"/>
  <c r="L845" i="8"/>
  <c r="N845" i="8" s="1"/>
  <c r="AB844" i="8"/>
  <c r="M844" i="8"/>
  <c r="O844" i="8" s="1"/>
  <c r="L844" i="8"/>
  <c r="N844" i="8" s="1"/>
  <c r="AB843" i="8"/>
  <c r="M843" i="8"/>
  <c r="O843" i="8" s="1"/>
  <c r="L843" i="8"/>
  <c r="N843" i="8" s="1"/>
  <c r="AB842" i="8"/>
  <c r="M842" i="8"/>
  <c r="O842" i="8" s="1"/>
  <c r="L842" i="8"/>
  <c r="N842" i="8" s="1"/>
  <c r="AB841" i="8"/>
  <c r="AB840" i="8" s="1"/>
  <c r="M841" i="8"/>
  <c r="O841" i="8" s="1"/>
  <c r="L841" i="8"/>
  <c r="N841" i="8" s="1"/>
  <c r="M840" i="8"/>
  <c r="O840" i="8" s="1"/>
  <c r="L840" i="8"/>
  <c r="N840" i="8" s="1"/>
  <c r="AB839" i="8" l="1"/>
  <c r="M839" i="8"/>
  <c r="O839" i="8" s="1"/>
  <c r="L839" i="8"/>
  <c r="N839" i="8" s="1"/>
  <c r="M837" i="8"/>
  <c r="O837" i="8" s="1"/>
  <c r="L837" i="8"/>
  <c r="N837" i="8" s="1"/>
  <c r="M836" i="8"/>
  <c r="O836" i="8" s="1"/>
  <c r="L836" i="8"/>
  <c r="N836" i="8" s="1"/>
  <c r="AB835" i="8"/>
  <c r="M835" i="8"/>
  <c r="O835" i="8" s="1"/>
  <c r="L835" i="8"/>
  <c r="N835" i="8" s="1"/>
  <c r="AB834" i="8"/>
  <c r="M834" i="8"/>
  <c r="O834" i="8" s="1"/>
  <c r="L834" i="8"/>
  <c r="N834" i="8" s="1"/>
  <c r="M833" i="8"/>
  <c r="O833" i="8" s="1"/>
  <c r="L833" i="8"/>
  <c r="N833" i="8" s="1"/>
  <c r="M831" i="8"/>
  <c r="O831" i="8" s="1"/>
  <c r="L831" i="8"/>
  <c r="N831" i="8" s="1"/>
  <c r="AB830" i="8"/>
  <c r="M830" i="8"/>
  <c r="L830" i="8"/>
  <c r="AB829" i="8"/>
  <c r="M829" i="8"/>
  <c r="L829" i="8"/>
  <c r="AB828" i="8"/>
  <c r="M828" i="8"/>
  <c r="L828" i="8"/>
  <c r="M827" i="8"/>
  <c r="L827" i="8"/>
  <c r="AB826" i="8"/>
  <c r="M826" i="8"/>
  <c r="O826" i="8" s="1"/>
  <c r="L826" i="8"/>
  <c r="N826" i="8" s="1"/>
  <c r="AB824" i="8"/>
  <c r="M824" i="8"/>
  <c r="O824" i="8" s="1"/>
  <c r="L824" i="8"/>
  <c r="N824" i="8" s="1"/>
  <c r="AB823" i="8"/>
  <c r="M823" i="8"/>
  <c r="L823" i="8"/>
  <c r="AB822" i="8"/>
  <c r="M822" i="8"/>
  <c r="L822" i="8"/>
  <c r="AB821" i="8"/>
  <c r="M821" i="8"/>
  <c r="O821" i="8" s="1"/>
  <c r="L821" i="8"/>
  <c r="N821" i="8" s="1"/>
  <c r="AB820" i="8"/>
  <c r="M820" i="8"/>
  <c r="O820" i="8" s="1"/>
  <c r="L820" i="8"/>
  <c r="N820" i="8" s="1"/>
  <c r="M816" i="8"/>
  <c r="L816" i="8"/>
  <c r="AB786" i="8"/>
  <c r="M786" i="8"/>
  <c r="O786" i="8" s="1"/>
  <c r="L786" i="8"/>
  <c r="N786" i="8" s="1"/>
  <c r="AB783" i="8"/>
  <c r="AB782" i="8"/>
  <c r="AB781" i="8"/>
  <c r="AB780" i="8"/>
  <c r="AB779" i="8"/>
  <c r="AB778" i="8"/>
  <c r="AB776" i="8"/>
  <c r="AB775" i="8"/>
  <c r="AB774" i="8"/>
  <c r="AB773" i="8"/>
  <c r="AB772" i="8"/>
  <c r="AB771" i="8"/>
  <c r="AB770" i="8"/>
  <c r="AB768" i="8"/>
  <c r="AB767" i="8"/>
  <c r="L766" i="8" l="1"/>
  <c r="M784" i="8" l="1"/>
  <c r="O784" i="8" s="1"/>
  <c r="L784" i="8"/>
  <c r="N784" i="8" s="1"/>
  <c r="M783" i="8"/>
  <c r="O783" i="8" s="1"/>
  <c r="L783" i="8"/>
  <c r="N783" i="8" s="1"/>
  <c r="M782" i="8"/>
  <c r="O782" i="8" s="1"/>
  <c r="L782" i="8"/>
  <c r="N782" i="8" s="1"/>
  <c r="M781" i="8"/>
  <c r="O781" i="8" s="1"/>
  <c r="L781" i="8"/>
  <c r="N781" i="8" s="1"/>
  <c r="M780" i="8"/>
  <c r="O780" i="8" s="1"/>
  <c r="L780" i="8"/>
  <c r="N780" i="8" s="1"/>
  <c r="M779" i="8"/>
  <c r="O779" i="8" s="1"/>
  <c r="L779" i="8"/>
  <c r="N779" i="8" s="1"/>
  <c r="M778" i="8"/>
  <c r="O778" i="8" s="1"/>
  <c r="L778" i="8"/>
  <c r="N778" i="8" s="1"/>
  <c r="M776" i="8"/>
  <c r="L776" i="8"/>
  <c r="M775" i="8"/>
  <c r="O775" i="8" s="1"/>
  <c r="L775" i="8"/>
  <c r="N775" i="8" s="1"/>
  <c r="M774" i="8"/>
  <c r="O774" i="8" s="1"/>
  <c r="L774" i="8"/>
  <c r="N774" i="8" s="1"/>
  <c r="M773" i="8"/>
  <c r="O773" i="8" s="1"/>
  <c r="L773" i="8"/>
  <c r="N773" i="8" s="1"/>
  <c r="M772" i="8"/>
  <c r="O772" i="8" s="1"/>
  <c r="L772" i="8"/>
  <c r="N772" i="8" s="1"/>
  <c r="M771" i="8"/>
  <c r="O771" i="8" s="1"/>
  <c r="L771" i="8"/>
  <c r="N771" i="8" s="1"/>
  <c r="M770" i="8"/>
  <c r="O770" i="8" s="1"/>
  <c r="L770" i="8"/>
  <c r="N770" i="8" s="1"/>
  <c r="M768" i="8"/>
  <c r="O768" i="8" s="1"/>
  <c r="L768" i="8"/>
  <c r="N768" i="8" s="1"/>
  <c r="M767" i="8"/>
  <c r="O767" i="8" s="1"/>
  <c r="L767" i="8"/>
  <c r="N767" i="8" s="1"/>
  <c r="AB766" i="8"/>
  <c r="M766" i="8"/>
  <c r="O766" i="8" s="1"/>
  <c r="N766" i="8"/>
  <c r="AB765" i="8"/>
  <c r="M765" i="8"/>
  <c r="O765" i="8" s="1"/>
  <c r="L765" i="8"/>
  <c r="N765" i="8" s="1"/>
  <c r="AB764" i="8"/>
  <c r="M764" i="8"/>
  <c r="O764" i="8" s="1"/>
  <c r="L764" i="8"/>
  <c r="N764" i="8" s="1"/>
  <c r="AB762" i="8"/>
  <c r="M762" i="8"/>
  <c r="O762" i="8" s="1"/>
  <c r="L762" i="8"/>
  <c r="N762" i="8" s="1"/>
  <c r="AB761" i="8"/>
  <c r="M761" i="8"/>
  <c r="O761" i="8" s="1"/>
  <c r="L761" i="8"/>
  <c r="N761" i="8" s="1"/>
  <c r="AB698" i="8" l="1"/>
  <c r="M698" i="8"/>
  <c r="O698" i="8" s="1"/>
  <c r="L698" i="8"/>
  <c r="N698" i="8" s="1"/>
  <c r="AB696" i="8"/>
  <c r="M696" i="8"/>
  <c r="O696" i="8" s="1"/>
  <c r="L696" i="8"/>
  <c r="N696" i="8" s="1"/>
  <c r="AB760" i="8" l="1"/>
  <c r="M760" i="8"/>
  <c r="O760" i="8" s="1"/>
  <c r="L760" i="8"/>
  <c r="N760" i="8" s="1"/>
  <c r="AB759" i="8"/>
  <c r="M759" i="8"/>
  <c r="O759" i="8" s="1"/>
  <c r="L759" i="8"/>
  <c r="N759" i="8" s="1"/>
  <c r="AB758" i="8"/>
  <c r="M758" i="8"/>
  <c r="O758" i="8" s="1"/>
  <c r="L758" i="8"/>
  <c r="N758" i="8" s="1"/>
  <c r="AB757" i="8"/>
  <c r="M757" i="8"/>
  <c r="L757" i="8"/>
  <c r="AB756" i="8"/>
  <c r="M756" i="8"/>
  <c r="O756" i="8" s="1"/>
  <c r="L756" i="8"/>
  <c r="N756" i="8" s="1"/>
  <c r="AB755" i="8"/>
  <c r="M755" i="8"/>
  <c r="O755" i="8" s="1"/>
  <c r="L755" i="8"/>
  <c r="N755" i="8" s="1"/>
  <c r="AB754" i="8"/>
  <c r="M754" i="8"/>
  <c r="O754" i="8" s="1"/>
  <c r="L754" i="8"/>
  <c r="N754" i="8" s="1"/>
  <c r="AB753" i="8"/>
  <c r="M753" i="8"/>
  <c r="O753" i="8" s="1"/>
  <c r="L753" i="8"/>
  <c r="N753" i="8" s="1"/>
  <c r="AB752" i="8"/>
  <c r="M752" i="8"/>
  <c r="O752" i="8" s="1"/>
  <c r="L752" i="8"/>
  <c r="N752" i="8" s="1"/>
  <c r="AB751" i="8"/>
  <c r="M751" i="8"/>
  <c r="O751" i="8" s="1"/>
  <c r="L751" i="8"/>
  <c r="N751" i="8" s="1"/>
  <c r="AB749" i="8"/>
  <c r="M749" i="8"/>
  <c r="O749" i="8" s="1"/>
  <c r="L749" i="8"/>
  <c r="N749" i="8" s="1"/>
  <c r="AB748" i="8"/>
  <c r="M748" i="8"/>
  <c r="O748" i="8" s="1"/>
  <c r="L748" i="8"/>
  <c r="N748" i="8" s="1"/>
  <c r="AB747" i="8" l="1"/>
  <c r="M747" i="8"/>
  <c r="O747" i="8" s="1"/>
  <c r="L747" i="8"/>
  <c r="N747" i="8" s="1"/>
  <c r="AB746" i="8"/>
  <c r="M746" i="8"/>
  <c r="O746" i="8" s="1"/>
  <c r="L746" i="8"/>
  <c r="N746" i="8" s="1"/>
  <c r="AB745" i="8"/>
  <c r="M745" i="8"/>
  <c r="O745" i="8" s="1"/>
  <c r="L745" i="8"/>
  <c r="N745" i="8" s="1"/>
  <c r="AB743" i="8"/>
  <c r="M743" i="8"/>
  <c r="O743" i="8" s="1"/>
  <c r="L743" i="8"/>
  <c r="N743" i="8" s="1"/>
  <c r="AB742" i="8"/>
  <c r="M742" i="8"/>
  <c r="O742" i="8" s="1"/>
  <c r="L742" i="8"/>
  <c r="N742" i="8" s="1"/>
  <c r="AB741" i="8"/>
  <c r="M741" i="8"/>
  <c r="O741" i="8" s="1"/>
  <c r="L741" i="8"/>
  <c r="N741" i="8" s="1"/>
  <c r="AB716" i="8"/>
  <c r="M716" i="8"/>
  <c r="O716" i="8" s="1"/>
  <c r="L716" i="8"/>
  <c r="N716" i="8" s="1"/>
  <c r="AB715" i="8"/>
  <c r="M715" i="8"/>
  <c r="O715" i="8" s="1"/>
  <c r="L715" i="8"/>
  <c r="N715" i="8" s="1"/>
  <c r="AB714" i="8"/>
  <c r="M714" i="8"/>
  <c r="O714" i="8" s="1"/>
  <c r="L714" i="8"/>
  <c r="N714" i="8" s="1"/>
  <c r="AB713" i="8"/>
  <c r="M713" i="8"/>
  <c r="O713" i="8" s="1"/>
  <c r="L713" i="8"/>
  <c r="N713" i="8" s="1"/>
  <c r="AB712" i="8"/>
  <c r="M712" i="8"/>
  <c r="O712" i="8" s="1"/>
  <c r="L712" i="8"/>
  <c r="N712" i="8" s="1"/>
  <c r="AB711" i="8"/>
  <c r="M711" i="8"/>
  <c r="O711" i="8" s="1"/>
  <c r="L711" i="8"/>
  <c r="N711" i="8" s="1"/>
  <c r="AB710" i="8"/>
  <c r="M710" i="8"/>
  <c r="O710" i="8" s="1"/>
  <c r="L710" i="8"/>
  <c r="N710" i="8" s="1"/>
  <c r="AB707" i="8" l="1"/>
  <c r="M707" i="8"/>
  <c r="O707" i="8" s="1"/>
  <c r="L707" i="8"/>
  <c r="N707" i="8" s="1"/>
  <c r="AB706" i="8"/>
  <c r="M706" i="8"/>
  <c r="O706" i="8" s="1"/>
  <c r="L706" i="8"/>
  <c r="N706" i="8" s="1"/>
  <c r="AB705" i="8"/>
  <c r="M705" i="8"/>
  <c r="O705" i="8" s="1"/>
  <c r="L705" i="8"/>
  <c r="N705" i="8" s="1"/>
  <c r="AB703" i="8"/>
  <c r="M703" i="8"/>
  <c r="O703" i="8" s="1"/>
  <c r="L703" i="8"/>
  <c r="N703" i="8" s="1"/>
  <c r="AB702" i="8"/>
  <c r="M702" i="8"/>
  <c r="O702" i="8" s="1"/>
  <c r="L702" i="8"/>
  <c r="N702" i="8" s="1"/>
  <c r="AB701" i="8"/>
  <c r="AB695" i="8" s="1"/>
  <c r="M701" i="8"/>
  <c r="O701" i="8" s="1"/>
  <c r="L701" i="8"/>
  <c r="N701" i="8" s="1"/>
  <c r="M695" i="8"/>
  <c r="O695" i="8" s="1"/>
  <c r="L695" i="8"/>
  <c r="N695" i="8" s="1"/>
  <c r="AB694" i="8"/>
  <c r="M694" i="8"/>
  <c r="O694" i="8" s="1"/>
  <c r="L694" i="8"/>
  <c r="N694" i="8" s="1"/>
  <c r="AB693" i="8"/>
  <c r="M693" i="8"/>
  <c r="O693" i="8" s="1"/>
  <c r="L693" i="8"/>
  <c r="N693" i="8" s="1"/>
  <c r="AB692" i="8"/>
  <c r="M692" i="8"/>
  <c r="O692" i="8" s="1"/>
  <c r="L692" i="8"/>
  <c r="N692" i="8" s="1"/>
  <c r="AB691" i="8"/>
  <c r="M691" i="8"/>
  <c r="O691" i="8" s="1"/>
  <c r="L691" i="8"/>
  <c r="N691" i="8" s="1"/>
  <c r="AB690" i="8"/>
  <c r="M690" i="8"/>
  <c r="O690" i="8" s="1"/>
  <c r="L690" i="8"/>
  <c r="N690" i="8" s="1"/>
  <c r="AB689" i="8" l="1"/>
  <c r="M689" i="8"/>
  <c r="O689" i="8" s="1"/>
  <c r="L689" i="8"/>
  <c r="N689" i="8" s="1"/>
  <c r="AB688" i="8"/>
  <c r="M688" i="8"/>
  <c r="O688" i="8" s="1"/>
  <c r="L688" i="8"/>
  <c r="N688" i="8" s="1"/>
  <c r="AB687" i="8"/>
  <c r="M687" i="8"/>
  <c r="O687" i="8" s="1"/>
  <c r="L687" i="8"/>
  <c r="N687" i="8" s="1"/>
  <c r="M684" i="8"/>
  <c r="O684" i="8" s="1"/>
  <c r="L684" i="8"/>
  <c r="N684" i="8" s="1"/>
  <c r="AB683" i="8"/>
  <c r="M683" i="8"/>
  <c r="O683" i="8" s="1"/>
  <c r="L683" i="8"/>
  <c r="N683" i="8" s="1"/>
  <c r="AB682" i="8"/>
  <c r="M682" i="8"/>
  <c r="O682" i="8" s="1"/>
  <c r="L682" i="8"/>
  <c r="N682" i="8" s="1"/>
  <c r="AB681" i="8"/>
  <c r="M681" i="8"/>
  <c r="O681" i="8" s="1"/>
  <c r="L681" i="8"/>
  <c r="N681" i="8" s="1"/>
  <c r="AB680" i="8"/>
  <c r="M680" i="8"/>
  <c r="O680" i="8" s="1"/>
  <c r="L680" i="8"/>
  <c r="N680" i="8" s="1"/>
  <c r="AB679" i="8"/>
  <c r="M679" i="8"/>
  <c r="O679" i="8" s="1"/>
  <c r="L679" i="8"/>
  <c r="N679" i="8" s="1"/>
  <c r="AB678" i="8"/>
  <c r="M678" i="8"/>
  <c r="O678" i="8" s="1"/>
  <c r="L678" i="8"/>
  <c r="N678" i="8" s="1"/>
  <c r="AB677" i="8"/>
  <c r="M677" i="8"/>
  <c r="O677" i="8" s="1"/>
  <c r="L677" i="8"/>
  <c r="N677" i="8" s="1"/>
  <c r="AB676" i="8"/>
  <c r="M676" i="8"/>
  <c r="O676" i="8" s="1"/>
  <c r="L676" i="8"/>
  <c r="N676" i="8" s="1"/>
  <c r="M674" i="8"/>
  <c r="O674" i="8" s="1"/>
  <c r="L674" i="8"/>
  <c r="N674" i="8" s="1"/>
  <c r="AB672" i="8"/>
  <c r="M672" i="8"/>
  <c r="O672" i="8" s="1"/>
  <c r="L672" i="8"/>
  <c r="N672" i="8" s="1"/>
  <c r="M671" i="8"/>
  <c r="O671" i="8" s="1"/>
  <c r="L671" i="8"/>
  <c r="N671" i="8" s="1"/>
  <c r="AB670" i="8"/>
  <c r="M670" i="8"/>
  <c r="O670" i="8" s="1"/>
  <c r="L670" i="8"/>
  <c r="N670" i="8" s="1"/>
  <c r="M650" i="8" l="1"/>
  <c r="O650" i="8" s="1"/>
  <c r="L650" i="8"/>
  <c r="N650" i="8" s="1"/>
  <c r="M649" i="8"/>
  <c r="O649" i="8" s="1"/>
  <c r="L649" i="8"/>
  <c r="N649" i="8" s="1"/>
  <c r="AB669" i="8"/>
  <c r="M669" i="8"/>
  <c r="O669" i="8" s="1"/>
  <c r="L669" i="8"/>
  <c r="N669" i="8" s="1"/>
  <c r="AB668" i="8"/>
  <c r="M668" i="8"/>
  <c r="O668" i="8" s="1"/>
  <c r="L668" i="8"/>
  <c r="N668" i="8" s="1"/>
  <c r="AB667" i="8"/>
  <c r="M667" i="8"/>
  <c r="O667" i="8" s="1"/>
  <c r="L667" i="8"/>
  <c r="N667" i="8" s="1"/>
  <c r="AB666" i="8"/>
  <c r="M666" i="8"/>
  <c r="O666" i="8" s="1"/>
  <c r="L666" i="8"/>
  <c r="N666" i="8" s="1"/>
  <c r="AB665" i="8"/>
  <c r="M665" i="8"/>
  <c r="O665" i="8" s="1"/>
  <c r="L665" i="8"/>
  <c r="N665" i="8" s="1"/>
  <c r="M664" i="8"/>
  <c r="O664" i="8" s="1"/>
  <c r="L664" i="8"/>
  <c r="N664" i="8" s="1"/>
  <c r="AB663" i="8" l="1"/>
  <c r="M663" i="8"/>
  <c r="L663" i="8"/>
  <c r="M662" i="8"/>
  <c r="O662" i="8" s="1"/>
  <c r="L662" i="8"/>
  <c r="N662" i="8" s="1"/>
  <c r="AB661" i="8"/>
  <c r="M661" i="8"/>
  <c r="O661" i="8" s="1"/>
  <c r="L661" i="8"/>
  <c r="N661" i="8" s="1"/>
  <c r="AB660" i="8"/>
  <c r="M660" i="8"/>
  <c r="O660" i="8" s="1"/>
  <c r="L660" i="8"/>
  <c r="N660" i="8" s="1"/>
  <c r="AB659" i="8"/>
  <c r="M659" i="8"/>
  <c r="O659" i="8" s="1"/>
  <c r="L659" i="8"/>
  <c r="N659" i="8" s="1"/>
  <c r="AB658" i="8"/>
  <c r="M658" i="8"/>
  <c r="O658" i="8" s="1"/>
  <c r="L658" i="8"/>
  <c r="N658" i="8" s="1"/>
  <c r="AB657" i="8"/>
  <c r="M657" i="8"/>
  <c r="O657" i="8" s="1"/>
  <c r="L657" i="8"/>
  <c r="N657" i="8" s="1"/>
  <c r="AB656" i="8"/>
  <c r="M656" i="8"/>
  <c r="L656" i="8"/>
  <c r="AB655" i="8"/>
  <c r="M655" i="8"/>
  <c r="O655" i="8" s="1"/>
  <c r="L655" i="8"/>
  <c r="N655" i="8" s="1"/>
  <c r="AB654" i="8"/>
  <c r="M654" i="8"/>
  <c r="O654" i="8" s="1"/>
  <c r="L654" i="8"/>
  <c r="N654" i="8" s="1"/>
  <c r="AB653" i="8"/>
  <c r="M653" i="8"/>
  <c r="O653" i="8" s="1"/>
  <c r="L653" i="8"/>
  <c r="N653" i="8" s="1"/>
  <c r="AB652" i="8"/>
  <c r="M652" i="8"/>
  <c r="O652" i="8" s="1"/>
  <c r="L652" i="8"/>
  <c r="N652" i="8" s="1"/>
  <c r="AB651" i="8"/>
  <c r="M651" i="8"/>
  <c r="O651" i="8" s="1"/>
  <c r="L651" i="8"/>
  <c r="N651" i="8" s="1"/>
  <c r="AB650" i="8"/>
  <c r="AB621" i="8" l="1"/>
  <c r="M621" i="8"/>
  <c r="O621" i="8" s="1"/>
  <c r="L621" i="8"/>
  <c r="N621" i="8" s="1"/>
  <c r="AB617" i="8"/>
  <c r="M617" i="8"/>
  <c r="O617" i="8" s="1"/>
  <c r="L617" i="8"/>
  <c r="N617" i="8" s="1"/>
  <c r="AB649" i="8"/>
  <c r="AB648" i="8" s="1"/>
  <c r="M648" i="8"/>
  <c r="O648" i="8" s="1"/>
  <c r="L648" i="8"/>
  <c r="N648" i="8" s="1"/>
  <c r="AB647" i="8"/>
  <c r="AB646" i="8" s="1"/>
  <c r="M647" i="8"/>
  <c r="O647" i="8" s="1"/>
  <c r="L647" i="8"/>
  <c r="N647" i="8" s="1"/>
  <c r="M646" i="8"/>
  <c r="O646" i="8" s="1"/>
  <c r="L646" i="8"/>
  <c r="N646" i="8" s="1"/>
  <c r="AB645" i="8"/>
  <c r="M645" i="8"/>
  <c r="O645" i="8" s="1"/>
  <c r="L645" i="8"/>
  <c r="N645" i="8" s="1"/>
  <c r="M643" i="8"/>
  <c r="O643" i="8" s="1"/>
  <c r="L643" i="8"/>
  <c r="N643" i="8" s="1"/>
  <c r="AB641" i="8" l="1"/>
  <c r="M641" i="8"/>
  <c r="O641" i="8" s="1"/>
  <c r="L641" i="8"/>
  <c r="N641" i="8" s="1"/>
  <c r="AB640" i="8"/>
  <c r="M640" i="8"/>
  <c r="O640" i="8" s="1"/>
  <c r="L640" i="8"/>
  <c r="N640" i="8" s="1"/>
  <c r="AB639" i="8"/>
  <c r="M639" i="8"/>
  <c r="O639" i="8" s="1"/>
  <c r="L639" i="8"/>
  <c r="N639" i="8" s="1"/>
  <c r="AB638" i="8"/>
  <c r="M638" i="8"/>
  <c r="O638" i="8" s="1"/>
  <c r="L638" i="8"/>
  <c r="N638" i="8" s="1"/>
  <c r="AB637" i="8"/>
  <c r="M637" i="8"/>
  <c r="O637" i="8" s="1"/>
  <c r="L637" i="8"/>
  <c r="N637" i="8" s="1"/>
  <c r="AB635" i="8"/>
  <c r="M635" i="8"/>
  <c r="O635" i="8" s="1"/>
  <c r="L635" i="8"/>
  <c r="N635" i="8" s="1"/>
  <c r="AB634" i="8"/>
  <c r="M634" i="8"/>
  <c r="O634" i="8" s="1"/>
  <c r="L634" i="8"/>
  <c r="N634" i="8" s="1"/>
  <c r="AB633" i="8"/>
  <c r="AB632" i="8" s="1"/>
  <c r="M633" i="8"/>
  <c r="L633" i="8"/>
  <c r="M632" i="8"/>
  <c r="O632" i="8" s="1"/>
  <c r="L632" i="8"/>
  <c r="N632" i="8" s="1"/>
  <c r="M631" i="8"/>
  <c r="O631" i="8" s="1"/>
  <c r="L631" i="8"/>
  <c r="N631" i="8" s="1"/>
  <c r="AB630" i="8"/>
  <c r="M630" i="8"/>
  <c r="O630" i="8" s="1"/>
  <c r="L630" i="8"/>
  <c r="N630" i="8" s="1"/>
  <c r="AB628" i="8"/>
  <c r="M628" i="8"/>
  <c r="L628" i="8"/>
  <c r="AB627" i="8" l="1"/>
  <c r="M627" i="8"/>
  <c r="O627" i="8" s="1"/>
  <c r="L627" i="8"/>
  <c r="N627" i="8" s="1"/>
  <c r="AB626" i="8"/>
  <c r="M626" i="8"/>
  <c r="O626" i="8" s="1"/>
  <c r="L626" i="8"/>
  <c r="N626" i="8" s="1"/>
  <c r="M625" i="8"/>
  <c r="L625" i="8"/>
  <c r="AB624" i="8"/>
  <c r="M624" i="8"/>
  <c r="O624" i="8" s="1"/>
  <c r="L624" i="8"/>
  <c r="N624" i="8" s="1"/>
  <c r="AB623" i="8"/>
  <c r="M623" i="8"/>
  <c r="O623" i="8" s="1"/>
  <c r="L623" i="8"/>
  <c r="N623" i="8" s="1"/>
  <c r="AB622" i="8"/>
  <c r="M622" i="8"/>
  <c r="O622" i="8" s="1"/>
  <c r="L622" i="8"/>
  <c r="N622" i="8" s="1"/>
  <c r="AB620" i="8"/>
  <c r="M620" i="8"/>
  <c r="O620" i="8" s="1"/>
  <c r="L620" i="8"/>
  <c r="N620" i="8" s="1"/>
  <c r="AB619" i="8"/>
  <c r="M619" i="8"/>
  <c r="O619" i="8" s="1"/>
  <c r="L619" i="8"/>
  <c r="N619" i="8" s="1"/>
  <c r="AB618" i="8"/>
  <c r="M618" i="8"/>
  <c r="O618" i="8" s="1"/>
  <c r="L618" i="8"/>
  <c r="N618" i="8" s="1"/>
  <c r="M615" i="8"/>
  <c r="O615" i="8" s="1"/>
  <c r="L615" i="8"/>
  <c r="N615" i="8" s="1"/>
  <c r="AB613" i="8"/>
  <c r="M613" i="8"/>
  <c r="O613" i="8" s="1"/>
  <c r="L613" i="8"/>
  <c r="N613" i="8" s="1"/>
  <c r="AB612" i="8"/>
  <c r="M612" i="8"/>
  <c r="O612" i="8" s="1"/>
  <c r="L612" i="8"/>
  <c r="N612" i="8" s="1"/>
  <c r="M611" i="8"/>
  <c r="O611" i="8" s="1"/>
  <c r="L611" i="8"/>
  <c r="N611" i="8" s="1"/>
  <c r="AB589" i="8"/>
  <c r="AB588" i="8"/>
  <c r="M588" i="8"/>
  <c r="O588" i="8" s="1"/>
  <c r="L588" i="8"/>
  <c r="N588" i="8" s="1"/>
  <c r="M610" i="8"/>
  <c r="L610" i="8"/>
  <c r="M609" i="8"/>
  <c r="O609" i="8" s="1"/>
  <c r="L609" i="8"/>
  <c r="N609" i="8" s="1"/>
  <c r="M608" i="8"/>
  <c r="O608" i="8" s="1"/>
  <c r="L608" i="8"/>
  <c r="N608" i="8" s="1"/>
  <c r="M607" i="8"/>
  <c r="O607" i="8" s="1"/>
  <c r="L607" i="8"/>
  <c r="N607" i="8" s="1"/>
  <c r="M606" i="8"/>
  <c r="O606" i="8" s="1"/>
  <c r="L606" i="8"/>
  <c r="N606" i="8" s="1"/>
  <c r="M605" i="8"/>
  <c r="O605" i="8" s="1"/>
  <c r="L605" i="8"/>
  <c r="N605" i="8" s="1"/>
  <c r="M604" i="8"/>
  <c r="O604" i="8" s="1"/>
  <c r="L604" i="8"/>
  <c r="N604" i="8" s="1"/>
  <c r="M603" i="8"/>
  <c r="O603" i="8" s="1"/>
  <c r="L603" i="8"/>
  <c r="N603" i="8" s="1"/>
  <c r="M602" i="8"/>
  <c r="O602" i="8" s="1"/>
  <c r="L602" i="8"/>
  <c r="N602" i="8" s="1"/>
  <c r="M601" i="8"/>
  <c r="O601" i="8" s="1"/>
  <c r="L601" i="8"/>
  <c r="N601" i="8" s="1"/>
  <c r="M600" i="8"/>
  <c r="O600" i="8" s="1"/>
  <c r="L600" i="8"/>
  <c r="N600" i="8" s="1"/>
  <c r="M599" i="8"/>
  <c r="O599" i="8" s="1"/>
  <c r="L599" i="8"/>
  <c r="N599" i="8" s="1"/>
  <c r="M598" i="8"/>
  <c r="O598" i="8" s="1"/>
  <c r="L598" i="8"/>
  <c r="N598" i="8" s="1"/>
  <c r="M597" i="8"/>
  <c r="O597" i="8" s="1"/>
  <c r="L597" i="8"/>
  <c r="N597" i="8" s="1"/>
  <c r="M596" i="8"/>
  <c r="O596" i="8" s="1"/>
  <c r="L596" i="8"/>
  <c r="N596" i="8" s="1"/>
  <c r="M595" i="8"/>
  <c r="O595" i="8" s="1"/>
  <c r="L595" i="8"/>
  <c r="N595" i="8" s="1"/>
  <c r="M594" i="8"/>
  <c r="O594" i="8" s="1"/>
  <c r="L594" i="8"/>
  <c r="N594" i="8" s="1"/>
  <c r="M593" i="8"/>
  <c r="O593" i="8" s="1"/>
  <c r="L593" i="8"/>
  <c r="N593" i="8" s="1"/>
  <c r="M592" i="8"/>
  <c r="O592" i="8" s="1"/>
  <c r="L592" i="8"/>
  <c r="N592" i="8" s="1"/>
  <c r="M591" i="8"/>
  <c r="O591" i="8" s="1"/>
  <c r="L591" i="8"/>
  <c r="N591" i="8" s="1"/>
  <c r="M590" i="8"/>
  <c r="O590" i="8" s="1"/>
  <c r="L590" i="8"/>
  <c r="N590" i="8" s="1"/>
  <c r="M589" i="8"/>
  <c r="O589" i="8" s="1"/>
  <c r="L589" i="8"/>
  <c r="N589" i="8" s="1"/>
  <c r="M587" i="8"/>
  <c r="O587" i="8" s="1"/>
  <c r="L587" i="8"/>
  <c r="N587" i="8" s="1"/>
  <c r="M585" i="8"/>
  <c r="O585" i="8" s="1"/>
  <c r="L585" i="8"/>
  <c r="N585" i="8" s="1"/>
  <c r="M584" i="8"/>
  <c r="O584" i="8" s="1"/>
  <c r="L584" i="8"/>
  <c r="N584" i="8" s="1"/>
  <c r="M583" i="8"/>
  <c r="O583" i="8" s="1"/>
  <c r="L583" i="8"/>
  <c r="N583" i="8" s="1"/>
  <c r="M582" i="8"/>
  <c r="O582" i="8" s="1"/>
  <c r="L582" i="8"/>
  <c r="N582" i="8" s="1"/>
  <c r="M581" i="8"/>
  <c r="O581" i="8" s="1"/>
  <c r="L581" i="8"/>
  <c r="N581" i="8" s="1"/>
  <c r="M580" i="8"/>
  <c r="O580" i="8" s="1"/>
  <c r="L580" i="8"/>
  <c r="N580" i="8" s="1"/>
  <c r="M579" i="8"/>
  <c r="O579" i="8" s="1"/>
  <c r="L579" i="8"/>
  <c r="N579" i="8" s="1"/>
  <c r="AB625" i="8" l="1"/>
  <c r="AB610" i="8"/>
  <c r="AB609" i="8"/>
  <c r="AB607" i="8"/>
  <c r="AB606" i="8"/>
  <c r="AB605" i="8"/>
  <c r="AB601" i="8"/>
  <c r="AB600" i="8"/>
  <c r="AB599" i="8"/>
  <c r="AB598" i="8"/>
  <c r="AB597" i="8"/>
  <c r="AB608" i="8" l="1"/>
  <c r="AB582" i="8"/>
  <c r="AB596" i="8"/>
  <c r="AB595" i="8"/>
  <c r="AB594" i="8"/>
  <c r="AB593" i="8"/>
  <c r="AB592" i="8"/>
  <c r="AB591" i="8"/>
  <c r="AB590" i="8" s="1"/>
  <c r="AB584" i="8"/>
  <c r="AB583" i="8"/>
  <c r="AB580" i="8"/>
  <c r="AB579" i="8"/>
  <c r="AB578" i="8"/>
  <c r="M578" i="8"/>
  <c r="O578" i="8" s="1"/>
  <c r="L578" i="8"/>
  <c r="N578" i="8" s="1"/>
  <c r="AB577" i="8"/>
  <c r="M577" i="8"/>
  <c r="O577" i="8" s="1"/>
  <c r="L577" i="8"/>
  <c r="N577" i="8" s="1"/>
  <c r="AB576" i="8" l="1"/>
  <c r="M576" i="8"/>
  <c r="O576" i="8" s="1"/>
  <c r="L576" i="8"/>
  <c r="N576" i="8" s="1"/>
  <c r="AB575" i="8"/>
  <c r="M575" i="8"/>
  <c r="O575" i="8" s="1"/>
  <c r="L575" i="8"/>
  <c r="N575" i="8" s="1"/>
  <c r="M574" i="8"/>
  <c r="O574" i="8" s="1"/>
  <c r="L574" i="8"/>
  <c r="N574" i="8" s="1"/>
  <c r="AB573" i="8"/>
  <c r="M573" i="8"/>
  <c r="O573" i="8" s="1"/>
  <c r="L573" i="8"/>
  <c r="N573" i="8" s="1"/>
  <c r="AB572" i="8"/>
  <c r="M572" i="8"/>
  <c r="O572" i="8" s="1"/>
  <c r="L572" i="8"/>
  <c r="N572" i="8" s="1"/>
  <c r="AB571" i="8"/>
  <c r="M571" i="8"/>
  <c r="O571" i="8" s="1"/>
  <c r="L571" i="8"/>
  <c r="N571" i="8" s="1"/>
  <c r="AB568" i="8"/>
  <c r="M568" i="8"/>
  <c r="O568" i="8" s="1"/>
  <c r="L568" i="8"/>
  <c r="N568" i="8" s="1"/>
  <c r="AB574" i="8" l="1"/>
  <c r="AB484" i="8"/>
  <c r="M484" i="8"/>
  <c r="O484" i="8" s="1"/>
  <c r="L484" i="8"/>
  <c r="N484" i="8" s="1"/>
  <c r="AB483" i="8"/>
  <c r="M483" i="8"/>
  <c r="O483" i="8" s="1"/>
  <c r="L483" i="8"/>
  <c r="N483" i="8" s="1"/>
  <c r="M566" i="8"/>
  <c r="O566" i="8" s="1"/>
  <c r="L566" i="8"/>
  <c r="N566" i="8" s="1"/>
  <c r="AB565" i="8"/>
  <c r="M565" i="8"/>
  <c r="O565" i="8" s="1"/>
  <c r="L565" i="8"/>
  <c r="N565" i="8" s="1"/>
  <c r="AB564" i="8"/>
  <c r="M564" i="8"/>
  <c r="O564" i="8" s="1"/>
  <c r="L564" i="8"/>
  <c r="N564" i="8" s="1"/>
  <c r="AB557" i="8"/>
  <c r="M557" i="8"/>
  <c r="O557" i="8" s="1"/>
  <c r="L557" i="8"/>
  <c r="N557" i="8" s="1"/>
  <c r="AB556" i="8"/>
  <c r="M556" i="8"/>
  <c r="O556" i="8" s="1"/>
  <c r="L556" i="8"/>
  <c r="N556" i="8" s="1"/>
  <c r="M555" i="8"/>
  <c r="O555" i="8" s="1"/>
  <c r="L555" i="8"/>
  <c r="N555" i="8" s="1"/>
  <c r="AB553" i="8"/>
  <c r="M553" i="8"/>
  <c r="O553" i="8" s="1"/>
  <c r="L553" i="8"/>
  <c r="N553" i="8" s="1"/>
  <c r="AB552" i="8"/>
  <c r="M552" i="8"/>
  <c r="O552" i="8" s="1"/>
  <c r="L552" i="8"/>
  <c r="N552" i="8" s="1"/>
  <c r="AB551" i="8"/>
  <c r="M551" i="8"/>
  <c r="O551" i="8" s="1"/>
  <c r="L551" i="8"/>
  <c r="N551" i="8" s="1"/>
  <c r="AB550" i="8"/>
  <c r="M550" i="8"/>
  <c r="O550" i="8" s="1"/>
  <c r="L550" i="8"/>
  <c r="N550" i="8" s="1"/>
  <c r="AB549" i="8"/>
  <c r="M549" i="8"/>
  <c r="O549" i="8" s="1"/>
  <c r="L549" i="8"/>
  <c r="N549" i="8" s="1"/>
  <c r="AB548" i="8"/>
  <c r="M548" i="8"/>
  <c r="O548" i="8" s="1"/>
  <c r="L548" i="8"/>
  <c r="N548" i="8" s="1"/>
  <c r="AB547" i="8"/>
  <c r="M547" i="8"/>
  <c r="O547" i="8" s="1"/>
  <c r="L547" i="8"/>
  <c r="N547" i="8" s="1"/>
  <c r="AB545" i="8"/>
  <c r="M545" i="8"/>
  <c r="O545" i="8" s="1"/>
  <c r="L545" i="8"/>
  <c r="N545" i="8" s="1"/>
  <c r="AB544" i="8"/>
  <c r="M544" i="8"/>
  <c r="O544" i="8" s="1"/>
  <c r="L544" i="8"/>
  <c r="N544" i="8" s="1"/>
  <c r="AB543" i="8" l="1"/>
  <c r="M543" i="8"/>
  <c r="O543" i="8" s="1"/>
  <c r="L543" i="8"/>
  <c r="N543" i="8" s="1"/>
  <c r="AB542" i="8"/>
  <c r="M542" i="8"/>
  <c r="O542" i="8" s="1"/>
  <c r="L542" i="8"/>
  <c r="N542" i="8" s="1"/>
  <c r="AB541" i="8"/>
  <c r="M541" i="8"/>
  <c r="O541" i="8" s="1"/>
  <c r="L541" i="8"/>
  <c r="N541" i="8" s="1"/>
  <c r="M539" i="8"/>
  <c r="O539" i="8" s="1"/>
  <c r="L539" i="8"/>
  <c r="N539" i="8" s="1"/>
  <c r="AB538" i="8"/>
  <c r="M538" i="8"/>
  <c r="O538" i="8" s="1"/>
  <c r="L538" i="8"/>
  <c r="N538" i="8" s="1"/>
  <c r="AB537" i="8"/>
  <c r="M537" i="8"/>
  <c r="O537" i="8" s="1"/>
  <c r="L537" i="8"/>
  <c r="N537" i="8" s="1"/>
  <c r="AB536" i="8"/>
  <c r="M536" i="8"/>
  <c r="O536" i="8" s="1"/>
  <c r="L536" i="8"/>
  <c r="N536" i="8" s="1"/>
  <c r="AB535" i="8"/>
  <c r="M535" i="8"/>
  <c r="O535" i="8" s="1"/>
  <c r="L535" i="8"/>
  <c r="N535" i="8" s="1"/>
  <c r="M534" i="8"/>
  <c r="O534" i="8" s="1"/>
  <c r="L534" i="8"/>
  <c r="N534" i="8" s="1"/>
  <c r="AB533" i="8"/>
  <c r="M533" i="8"/>
  <c r="O533" i="8" s="1"/>
  <c r="L533" i="8"/>
  <c r="N533" i="8" s="1"/>
  <c r="AB532" i="8"/>
  <c r="M532" i="8"/>
  <c r="O532" i="8" s="1"/>
  <c r="L532" i="8"/>
  <c r="N532" i="8" s="1"/>
  <c r="L520" i="8"/>
  <c r="AB530" i="8" l="1"/>
  <c r="M530" i="8"/>
  <c r="O530" i="8" s="1"/>
  <c r="L530" i="8"/>
  <c r="N530" i="8" s="1"/>
  <c r="AB529" i="8"/>
  <c r="M529" i="8"/>
  <c r="O529" i="8" s="1"/>
  <c r="L529" i="8"/>
  <c r="N529" i="8" s="1"/>
  <c r="AB528" i="8"/>
  <c r="M528" i="8"/>
  <c r="O528" i="8" s="1"/>
  <c r="L528" i="8"/>
  <c r="N528" i="8" s="1"/>
  <c r="AB527" i="8"/>
  <c r="AB526" i="8" s="1"/>
  <c r="M527" i="8"/>
  <c r="O527" i="8" s="1"/>
  <c r="L527" i="8"/>
  <c r="N527" i="8" s="1"/>
  <c r="M526" i="8"/>
  <c r="O526" i="8" s="1"/>
  <c r="L526" i="8"/>
  <c r="N526" i="8" s="1"/>
  <c r="AB525" i="8"/>
  <c r="M525" i="8"/>
  <c r="O525" i="8" s="1"/>
  <c r="L525" i="8"/>
  <c r="N525" i="8" s="1"/>
  <c r="AB524" i="8"/>
  <c r="M524" i="8"/>
  <c r="O524" i="8" s="1"/>
  <c r="L524" i="8"/>
  <c r="N524" i="8" s="1"/>
  <c r="AB523" i="8"/>
  <c r="M523" i="8"/>
  <c r="O523" i="8" s="1"/>
  <c r="L523" i="8"/>
  <c r="N523" i="8" s="1"/>
  <c r="AB520" i="8"/>
  <c r="AB517" i="8" s="1"/>
  <c r="M520" i="8"/>
  <c r="O520" i="8" s="1"/>
  <c r="N520" i="8"/>
  <c r="AB516" i="8"/>
  <c r="AB515" i="8" s="1"/>
  <c r="M516" i="8"/>
  <c r="O516" i="8" s="1"/>
  <c r="L516" i="8"/>
  <c r="N516" i="8" s="1"/>
  <c r="M515" i="8"/>
  <c r="O515" i="8" s="1"/>
  <c r="L515" i="8"/>
  <c r="N515" i="8" s="1"/>
  <c r="AB514" i="8"/>
  <c r="M514" i="8"/>
  <c r="O514" i="8" s="1"/>
  <c r="L514" i="8"/>
  <c r="N514" i="8" s="1"/>
  <c r="AB513" i="8"/>
  <c r="M513" i="8"/>
  <c r="O513" i="8" s="1"/>
  <c r="L513" i="8"/>
  <c r="N513" i="8" s="1"/>
  <c r="AB512" i="8"/>
  <c r="M512" i="8"/>
  <c r="O512" i="8" s="1"/>
  <c r="L512" i="8"/>
  <c r="N512" i="8" s="1"/>
  <c r="AB511" i="8"/>
  <c r="M511" i="8"/>
  <c r="O511" i="8" s="1"/>
  <c r="L511" i="8"/>
  <c r="N511" i="8" s="1"/>
  <c r="AB510" i="8"/>
  <c r="M510" i="8"/>
  <c r="O510" i="8" s="1"/>
  <c r="L510" i="8"/>
  <c r="N510" i="8" s="1"/>
  <c r="AB509" i="8"/>
  <c r="M509" i="8"/>
  <c r="O509" i="8" s="1"/>
  <c r="L509" i="8"/>
  <c r="N509" i="8" s="1"/>
  <c r="AB507" i="8"/>
  <c r="M507" i="8"/>
  <c r="O507" i="8" s="1"/>
  <c r="L507" i="8"/>
  <c r="N507" i="8" s="1"/>
  <c r="AB506" i="8"/>
  <c r="M506" i="8"/>
  <c r="O506" i="8" s="1"/>
  <c r="L506" i="8"/>
  <c r="N506" i="8" s="1"/>
  <c r="M505" i="8"/>
  <c r="O505" i="8" s="1"/>
  <c r="L505" i="8"/>
  <c r="N505" i="8" s="1"/>
  <c r="AB504" i="8" l="1"/>
  <c r="M504" i="8"/>
  <c r="O504" i="8" s="1"/>
  <c r="L504" i="8"/>
  <c r="N504" i="8" s="1"/>
  <c r="AB503" i="8"/>
  <c r="M503" i="8"/>
  <c r="O503" i="8" s="1"/>
  <c r="L503" i="8"/>
  <c r="N503" i="8" s="1"/>
  <c r="AB502" i="8"/>
  <c r="M502" i="8"/>
  <c r="O502" i="8" s="1"/>
  <c r="L502" i="8"/>
  <c r="N502" i="8" s="1"/>
  <c r="AB501" i="8"/>
  <c r="M501" i="8"/>
  <c r="O501" i="8" s="1"/>
  <c r="L501" i="8"/>
  <c r="N501" i="8" s="1"/>
  <c r="M499" i="8"/>
  <c r="O499" i="8" s="1"/>
  <c r="L499" i="8"/>
  <c r="N499" i="8" s="1"/>
  <c r="AB498" i="8"/>
  <c r="M498" i="8"/>
  <c r="O498" i="8" s="1"/>
  <c r="L498" i="8"/>
  <c r="N498" i="8" s="1"/>
  <c r="M497" i="8"/>
  <c r="O497" i="8" s="1"/>
  <c r="L497" i="8"/>
  <c r="N497" i="8" s="1"/>
  <c r="AB495" i="8" l="1"/>
  <c r="M495" i="8"/>
  <c r="O495" i="8" s="1"/>
  <c r="L495" i="8"/>
  <c r="N495" i="8" s="1"/>
  <c r="AB494" i="8"/>
  <c r="AB493" i="8" s="1"/>
  <c r="M494" i="8"/>
  <c r="O494" i="8" s="1"/>
  <c r="L494" i="8"/>
  <c r="N494" i="8" s="1"/>
  <c r="M493" i="8"/>
  <c r="O493" i="8" s="1"/>
  <c r="L493" i="8"/>
  <c r="N493" i="8" s="1"/>
  <c r="AB492" i="8"/>
  <c r="AB491" i="8" s="1"/>
  <c r="M492" i="8"/>
  <c r="O492" i="8" s="1"/>
  <c r="L492" i="8"/>
  <c r="N492" i="8" s="1"/>
  <c r="M491" i="8"/>
  <c r="O491" i="8" s="1"/>
  <c r="L491" i="8"/>
  <c r="N491" i="8" s="1"/>
  <c r="M490" i="8"/>
  <c r="O490" i="8" s="1"/>
  <c r="L490" i="8"/>
  <c r="N490" i="8" s="1"/>
  <c r="M489" i="8"/>
  <c r="L489" i="8"/>
  <c r="M486" i="8"/>
  <c r="L486" i="8"/>
  <c r="AB485" i="8"/>
  <c r="M485" i="8"/>
  <c r="O485" i="8" s="1"/>
  <c r="L485" i="8"/>
  <c r="N485" i="8" s="1"/>
  <c r="AB482" i="8"/>
  <c r="M482" i="8"/>
  <c r="O482" i="8" s="1"/>
  <c r="L482" i="8"/>
  <c r="N482" i="8" s="1"/>
  <c r="AB480" i="8"/>
  <c r="M480" i="8"/>
  <c r="O480" i="8" s="1"/>
  <c r="L480" i="8"/>
  <c r="N480" i="8" s="1"/>
  <c r="M424" i="8"/>
  <c r="O424" i="8" s="1"/>
  <c r="L424" i="8"/>
  <c r="N424" i="8" s="1"/>
  <c r="AB479" i="8" l="1"/>
  <c r="M479" i="8"/>
  <c r="O479" i="8" s="1"/>
  <c r="L479" i="8"/>
  <c r="N479" i="8" s="1"/>
  <c r="AB478" i="8"/>
  <c r="M478" i="8"/>
  <c r="O478" i="8" s="1"/>
  <c r="L478" i="8"/>
  <c r="N478" i="8" s="1"/>
  <c r="AB476" i="8"/>
  <c r="M476" i="8"/>
  <c r="O476" i="8" s="1"/>
  <c r="L476" i="8"/>
  <c r="N476" i="8" s="1"/>
  <c r="AB475" i="8"/>
  <c r="M475" i="8"/>
  <c r="O475" i="8" s="1"/>
  <c r="L475" i="8"/>
  <c r="N475" i="8" s="1"/>
  <c r="AB474" i="8"/>
  <c r="M474" i="8"/>
  <c r="O474" i="8" s="1"/>
  <c r="L474" i="8"/>
  <c r="N474" i="8" s="1"/>
  <c r="AB472" i="8"/>
  <c r="M472" i="8"/>
  <c r="O472" i="8" s="1"/>
  <c r="L472" i="8"/>
  <c r="N472" i="8" s="1"/>
  <c r="AB471" i="8"/>
  <c r="M471" i="8"/>
  <c r="O471" i="8" s="1"/>
  <c r="L471" i="8"/>
  <c r="N471" i="8" s="1"/>
  <c r="AB470" i="8"/>
  <c r="M470" i="8"/>
  <c r="O470" i="8" s="1"/>
  <c r="L470" i="8"/>
  <c r="N470" i="8" s="1"/>
  <c r="AB469" i="8"/>
  <c r="M469" i="8"/>
  <c r="O469" i="8" s="1"/>
  <c r="L469" i="8"/>
  <c r="N469" i="8" s="1"/>
  <c r="AB467" i="8"/>
  <c r="M467" i="8"/>
  <c r="O467" i="8" s="1"/>
  <c r="L467" i="8"/>
  <c r="N467" i="8" s="1"/>
  <c r="AB466" i="8"/>
  <c r="M466" i="8"/>
  <c r="O466" i="8" s="1"/>
  <c r="L466" i="8"/>
  <c r="N466" i="8" s="1"/>
  <c r="AB465" i="8" l="1"/>
  <c r="AB464" i="8"/>
  <c r="AB463" i="8"/>
  <c r="AB461" i="8"/>
  <c r="AB460" i="8"/>
  <c r="AB459" i="8"/>
  <c r="AB458" i="8" s="1"/>
  <c r="AB457" i="8"/>
  <c r="AB456" i="8"/>
  <c r="AB455" i="8"/>
  <c r="AB454" i="8"/>
  <c r="AB453" i="8"/>
  <c r="AB452" i="8"/>
  <c r="AB451" i="8"/>
  <c r="AB443" i="8"/>
  <c r="AB442" i="8"/>
  <c r="AB441" i="8"/>
  <c r="AB440" i="8"/>
  <c r="AB439" i="8"/>
  <c r="AB438" i="8"/>
  <c r="AB437" i="8"/>
  <c r="AB435" i="8"/>
  <c r="AB433" i="8"/>
  <c r="AB430" i="8"/>
  <c r="AB426" i="8"/>
  <c r="AB423" i="8"/>
  <c r="AB422" i="8"/>
  <c r="AB421" i="8"/>
  <c r="AB420" i="8"/>
  <c r="AB419" i="8"/>
  <c r="AB418" i="8"/>
  <c r="AB417" i="8"/>
  <c r="AB416" i="8"/>
  <c r="AB415" i="8"/>
  <c r="AB413" i="8"/>
  <c r="AB412" i="8"/>
  <c r="AB411" i="8"/>
  <c r="AB410" i="8"/>
  <c r="AB409" i="8"/>
  <c r="AB408" i="8"/>
  <c r="AB407" i="8"/>
  <c r="AB406" i="8"/>
  <c r="AB404" i="8"/>
  <c r="AB403" i="8"/>
  <c r="AB402" i="8"/>
  <c r="AB399" i="8"/>
  <c r="AB398" i="8"/>
  <c r="AB394" i="8"/>
  <c r="AB393" i="8"/>
  <c r="AB392" i="8"/>
  <c r="AB391" i="8"/>
  <c r="AB390" i="8"/>
  <c r="AB389" i="8"/>
  <c r="AB388" i="8"/>
  <c r="AB387" i="8"/>
  <c r="AB385" i="8"/>
  <c r="AB384" i="8"/>
  <c r="AB382" i="8"/>
  <c r="AB380" i="8"/>
  <c r="AB379" i="8"/>
  <c r="AB378" i="8"/>
  <c r="AB377" i="8"/>
  <c r="AB376" i="8"/>
  <c r="AB375" i="8"/>
  <c r="AB374" i="8"/>
  <c r="AB373" i="8"/>
  <c r="AB372" i="8"/>
  <c r="AB371" i="8"/>
  <c r="AB369" i="8"/>
  <c r="AB365" i="8"/>
  <c r="AB364" i="8"/>
  <c r="AB363" i="8"/>
  <c r="AB362" i="8"/>
  <c r="AB360" i="8"/>
  <c r="AB359" i="8"/>
  <c r="AB356" i="8"/>
  <c r="AB355" i="8"/>
  <c r="AB354" i="8"/>
  <c r="AB353" i="8"/>
  <c r="AB352" i="8"/>
  <c r="AB351" i="8"/>
  <c r="AB350" i="8"/>
  <c r="AB348" i="8"/>
  <c r="AB347" i="8"/>
  <c r="AB345" i="8"/>
  <c r="AB344" i="8" s="1"/>
  <c r="AB343" i="8"/>
  <c r="AB342" i="8"/>
  <c r="AB341" i="8"/>
  <c r="AB339" i="8"/>
  <c r="AB337" i="8"/>
  <c r="AB336" i="8"/>
  <c r="AB335" i="8"/>
  <c r="AB333" i="8"/>
  <c r="AB332" i="8"/>
  <c r="AB330" i="8"/>
  <c r="AB329" i="8"/>
  <c r="AB327" i="8"/>
  <c r="AB326" i="8"/>
  <c r="AB325" i="8"/>
  <c r="AB324" i="8"/>
  <c r="AB322" i="8"/>
  <c r="AB321" i="8"/>
  <c r="AB319" i="8"/>
  <c r="AB317" i="8"/>
  <c r="AB316" i="8"/>
  <c r="AB315" i="8"/>
  <c r="AB314" i="8"/>
  <c r="AB312" i="8"/>
  <c r="AB309" i="8"/>
  <c r="AB308" i="8"/>
  <c r="AB307" i="8"/>
  <c r="AB306" i="8"/>
  <c r="AB304" i="8"/>
  <c r="AB303" i="8"/>
  <c r="AB302" i="8"/>
  <c r="AB301" i="8"/>
  <c r="AB298" i="8"/>
  <c r="AB297" i="8"/>
  <c r="AB296" i="8"/>
  <c r="AB294" i="8"/>
  <c r="AB293" i="8"/>
  <c r="AB291" i="8"/>
  <c r="AB290" i="8"/>
  <c r="AB289" i="8"/>
  <c r="AB288" i="8"/>
  <c r="AB287" i="8"/>
  <c r="AB286" i="8"/>
  <c r="AB285" i="8"/>
  <c r="AB284" i="8"/>
  <c r="AB283" i="8"/>
  <c r="AB282" i="8"/>
  <c r="AB281" i="8"/>
  <c r="AB280" i="8"/>
  <c r="AB279" i="8"/>
  <c r="AB275" i="8"/>
  <c r="AB274" i="8"/>
  <c r="AB273" i="8"/>
  <c r="AB272" i="8"/>
  <c r="AB271" i="8"/>
  <c r="AB270" i="8"/>
  <c r="AB268" i="8"/>
  <c r="AB267" i="8"/>
  <c r="AB266" i="8"/>
  <c r="AB265" i="8"/>
  <c r="AB264" i="8"/>
  <c r="AB263" i="8"/>
  <c r="AB262" i="8"/>
  <c r="AB261" i="8"/>
  <c r="AB260" i="8"/>
  <c r="AB259" i="8"/>
  <c r="AB258" i="8"/>
  <c r="AB257" i="8"/>
  <c r="AB256" i="8"/>
  <c r="AB255" i="8"/>
  <c r="AB254" i="8"/>
  <c r="AB253" i="8"/>
  <c r="AB252" i="8"/>
  <c r="AB250" i="8"/>
  <c r="AB248" i="8"/>
  <c r="AB247" i="8"/>
  <c r="AB246" i="8"/>
  <c r="AB245" i="8"/>
  <c r="AB244" i="8"/>
  <c r="AB243" i="8"/>
  <c r="AB241" i="8"/>
  <c r="AB240" i="8"/>
  <c r="AB238" i="8"/>
  <c r="AB237" i="8"/>
  <c r="AB234" i="8"/>
  <c r="AB233" i="8"/>
  <c r="AB229" i="8"/>
  <c r="AB228" i="8"/>
  <c r="AB226" i="8"/>
  <c r="AB225" i="8"/>
  <c r="AB224" i="8"/>
  <c r="AB223" i="8"/>
  <c r="AB222" i="8"/>
  <c r="AB221" i="8"/>
  <c r="AB220" i="8"/>
  <c r="AB219" i="8"/>
  <c r="AB218" i="8"/>
  <c r="AB216" i="8"/>
  <c r="AB215" i="8"/>
  <c r="AB214" i="8"/>
  <c r="AB213" i="8"/>
  <c r="AB212" i="8"/>
  <c r="AB210" i="8"/>
  <c r="AB209" i="8"/>
  <c r="AB208" i="8"/>
  <c r="AB206" i="8"/>
  <c r="AB205" i="8"/>
  <c r="AB204" i="8"/>
  <c r="AB203" i="8"/>
  <c r="AB201" i="8"/>
  <c r="AB199" i="8"/>
  <c r="AB198" i="8"/>
  <c r="AB197" i="8"/>
  <c r="AB196" i="8"/>
  <c r="AB195" i="8"/>
  <c r="AB194" i="8"/>
  <c r="AB193" i="8"/>
  <c r="AB192" i="8"/>
  <c r="AB191" i="8"/>
  <c r="AB190" i="8"/>
  <c r="AB189" i="8"/>
  <c r="AB188" i="8"/>
  <c r="AB187" i="8"/>
  <c r="AB186" i="8"/>
  <c r="AB185" i="8"/>
  <c r="AB184" i="8"/>
  <c r="AB181" i="8"/>
  <c r="AB180" i="8"/>
  <c r="AB178" i="8"/>
  <c r="AB176" i="8"/>
  <c r="AB175" i="8"/>
  <c r="AB174" i="8"/>
  <c r="AB173" i="8"/>
  <c r="AB172" i="8"/>
  <c r="AB171" i="8"/>
  <c r="AB170" i="8"/>
  <c r="AB169" i="8"/>
  <c r="AB168" i="8"/>
  <c r="AB167" i="8"/>
  <c r="AB166" i="8"/>
  <c r="AB164" i="8"/>
  <c r="AB163" i="8"/>
  <c r="AB162" i="8"/>
  <c r="AB161" i="8"/>
  <c r="AB160" i="8"/>
  <c r="AB155" i="8"/>
  <c r="AB153" i="8"/>
  <c r="AB152" i="8"/>
  <c r="AB151" i="8"/>
  <c r="AB124" i="8"/>
  <c r="AB122" i="8"/>
  <c r="AB121" i="8"/>
  <c r="AB120" i="8"/>
  <c r="AB119" i="8"/>
  <c r="AB118" i="8"/>
  <c r="AB117" i="8"/>
  <c r="AB115" i="8"/>
  <c r="AB114" i="8"/>
  <c r="AB113" i="8"/>
  <c r="AB112" i="8"/>
  <c r="AB111" i="8"/>
  <c r="AB108" i="8"/>
  <c r="AB107" i="8"/>
  <c r="AB106" i="8"/>
  <c r="AB104" i="8"/>
  <c r="AB103" i="8"/>
  <c r="AB102" i="8"/>
  <c r="AB101" i="8"/>
  <c r="AB100" i="8"/>
  <c r="AB99" i="8"/>
  <c r="AB98" i="8"/>
  <c r="AB97" i="8"/>
  <c r="AB96" i="8"/>
  <c r="AB95" i="8"/>
  <c r="AB94" i="8"/>
  <c r="AB93" i="8"/>
  <c r="AB92" i="8"/>
  <c r="AB91" i="8"/>
  <c r="AB89" i="8"/>
  <c r="AB88" i="8"/>
  <c r="AB86" i="8"/>
  <c r="AB85" i="8"/>
  <c r="AB84" i="8"/>
  <c r="AB83" i="8"/>
  <c r="AB82" i="8"/>
  <c r="AB80" i="8"/>
  <c r="AB79" i="8"/>
  <c r="AB77" i="8"/>
  <c r="AB75" i="8"/>
  <c r="AB74" i="8"/>
  <c r="AB73" i="8"/>
  <c r="AB70" i="8"/>
  <c r="AB69" i="8"/>
  <c r="AB68" i="8"/>
  <c r="AB67" i="8"/>
  <c r="AB66" i="8"/>
  <c r="AB65" i="8"/>
  <c r="AB64" i="8"/>
  <c r="AB63" i="8"/>
  <c r="AB62" i="8"/>
  <c r="AB61" i="8"/>
  <c r="AB60" i="8"/>
  <c r="AB59" i="8"/>
  <c r="AB58" i="8"/>
  <c r="AB57" i="8"/>
  <c r="AB56" i="8"/>
  <c r="AB55" i="8"/>
  <c r="AB54" i="8"/>
  <c r="AB53" i="8"/>
  <c r="AB52" i="8"/>
  <c r="AB51" i="8"/>
  <c r="AB50" i="8"/>
  <c r="AB45" i="8"/>
  <c r="AB38" i="8"/>
  <c r="AB37" i="8"/>
  <c r="AB36" i="8"/>
  <c r="AB35" i="8"/>
  <c r="AB34" i="8"/>
  <c r="AB33" i="8"/>
  <c r="AB31" i="8"/>
  <c r="AB27" i="8"/>
  <c r="AB26" i="8"/>
  <c r="AB23" i="8"/>
  <c r="AB22" i="8"/>
  <c r="AB21" i="8"/>
  <c r="AB370" i="8" l="1"/>
  <c r="AB462" i="8"/>
  <c r="AB436" i="8"/>
  <c r="AB276" i="8"/>
  <c r="M360" i="8"/>
  <c r="M465" i="8" l="1"/>
  <c r="O465" i="8" s="1"/>
  <c r="L465" i="8"/>
  <c r="N465" i="8" s="1"/>
  <c r="M464" i="8"/>
  <c r="O464" i="8" s="1"/>
  <c r="L464" i="8"/>
  <c r="N464" i="8" s="1"/>
  <c r="M463" i="8"/>
  <c r="O463" i="8" s="1"/>
  <c r="L463" i="8"/>
  <c r="N463" i="8" s="1"/>
  <c r="M462" i="8"/>
  <c r="O462" i="8" s="1"/>
  <c r="L462" i="8"/>
  <c r="N462" i="8" s="1"/>
  <c r="M461" i="8"/>
  <c r="O461" i="8" s="1"/>
  <c r="L461" i="8"/>
  <c r="N461" i="8" s="1"/>
  <c r="M460" i="8"/>
  <c r="O460" i="8" s="1"/>
  <c r="L460" i="8"/>
  <c r="N460" i="8" s="1"/>
  <c r="M459" i="8"/>
  <c r="O459" i="8" s="1"/>
  <c r="L459" i="8"/>
  <c r="N459" i="8" s="1"/>
  <c r="M458" i="8"/>
  <c r="O458" i="8" s="1"/>
  <c r="L458" i="8"/>
  <c r="N458" i="8" s="1"/>
  <c r="M457" i="8"/>
  <c r="O457" i="8" s="1"/>
  <c r="L457" i="8"/>
  <c r="N457" i="8" s="1"/>
  <c r="M456" i="8"/>
  <c r="O456" i="8" s="1"/>
  <c r="L456" i="8"/>
  <c r="N456" i="8" s="1"/>
  <c r="M455" i="8"/>
  <c r="O455" i="8" s="1"/>
  <c r="L455" i="8"/>
  <c r="N455" i="8" s="1"/>
  <c r="M454" i="8"/>
  <c r="O454" i="8" s="1"/>
  <c r="L454" i="8"/>
  <c r="N454" i="8" s="1"/>
  <c r="M453" i="8"/>
  <c r="O453" i="8" s="1"/>
  <c r="L453" i="8"/>
  <c r="N453" i="8" s="1"/>
  <c r="M452" i="8"/>
  <c r="O452" i="8" s="1"/>
  <c r="L452" i="8"/>
  <c r="N452" i="8" s="1"/>
  <c r="M451" i="8"/>
  <c r="O451" i="8" s="1"/>
  <c r="L451" i="8"/>
  <c r="N451" i="8" s="1"/>
  <c r="M444" i="8"/>
  <c r="O444" i="8" s="1"/>
  <c r="L444" i="8"/>
  <c r="N444" i="8" s="1"/>
  <c r="M443" i="8"/>
  <c r="O443" i="8" s="1"/>
  <c r="L443" i="8"/>
  <c r="N443" i="8" s="1"/>
  <c r="M442" i="8"/>
  <c r="O442" i="8" s="1"/>
  <c r="L442" i="8"/>
  <c r="N442" i="8" s="1"/>
  <c r="M441" i="8"/>
  <c r="O441" i="8" s="1"/>
  <c r="L441" i="8"/>
  <c r="N441" i="8" s="1"/>
  <c r="M440" i="8"/>
  <c r="O440" i="8" s="1"/>
  <c r="L440" i="8"/>
  <c r="N440" i="8" s="1"/>
  <c r="M439" i="8"/>
  <c r="O439" i="8" s="1"/>
  <c r="L439" i="8"/>
  <c r="N439" i="8" s="1"/>
  <c r="M438" i="8"/>
  <c r="O438" i="8" s="1"/>
  <c r="L438" i="8"/>
  <c r="N438" i="8" s="1"/>
  <c r="M437" i="8"/>
  <c r="O437" i="8" s="1"/>
  <c r="L437" i="8"/>
  <c r="N437" i="8" s="1"/>
  <c r="M436" i="8"/>
  <c r="O436" i="8" s="1"/>
  <c r="L436" i="8"/>
  <c r="N436" i="8" s="1"/>
  <c r="M435" i="8"/>
  <c r="O435" i="8" s="1"/>
  <c r="L435" i="8"/>
  <c r="N435" i="8" s="1"/>
  <c r="M433" i="8"/>
  <c r="O433" i="8" s="1"/>
  <c r="L433" i="8"/>
  <c r="N433" i="8" s="1"/>
  <c r="M432" i="8"/>
  <c r="O432" i="8" s="1"/>
  <c r="L432" i="8"/>
  <c r="N432" i="8" s="1"/>
  <c r="M430" i="8"/>
  <c r="O430" i="8" s="1"/>
  <c r="L430" i="8"/>
  <c r="N430" i="8" s="1"/>
  <c r="M429" i="8"/>
  <c r="O429" i="8" s="1"/>
  <c r="L429" i="8"/>
  <c r="N429" i="8" s="1"/>
  <c r="M426" i="8"/>
  <c r="O426" i="8" s="1"/>
  <c r="L426" i="8"/>
  <c r="N426" i="8" s="1"/>
  <c r="M423" i="8"/>
  <c r="O423" i="8" s="1"/>
  <c r="L423" i="8"/>
  <c r="N423" i="8" s="1"/>
  <c r="M422" i="8"/>
  <c r="O422" i="8" s="1"/>
  <c r="L422" i="8"/>
  <c r="N422" i="8" s="1"/>
  <c r="M421" i="8"/>
  <c r="O421" i="8" s="1"/>
  <c r="L421" i="8"/>
  <c r="N421" i="8" s="1"/>
  <c r="M420" i="8"/>
  <c r="O420" i="8" s="1"/>
  <c r="L420" i="8"/>
  <c r="N420" i="8" s="1"/>
  <c r="M419" i="8"/>
  <c r="O419" i="8" s="1"/>
  <c r="L419" i="8"/>
  <c r="N419" i="8" s="1"/>
  <c r="M418" i="8"/>
  <c r="O418" i="8" s="1"/>
  <c r="L418" i="8"/>
  <c r="N418" i="8" s="1"/>
  <c r="M417" i="8"/>
  <c r="O417" i="8" s="1"/>
  <c r="L417" i="8"/>
  <c r="N417" i="8" s="1"/>
  <c r="M416" i="8"/>
  <c r="O416" i="8" s="1"/>
  <c r="L416" i="8"/>
  <c r="N416" i="8" s="1"/>
  <c r="M415" i="8"/>
  <c r="O415" i="8" s="1"/>
  <c r="L415" i="8"/>
  <c r="N415" i="8" s="1"/>
  <c r="M413" i="8"/>
  <c r="O413" i="8" s="1"/>
  <c r="L413" i="8"/>
  <c r="N413" i="8" s="1"/>
  <c r="M412" i="8"/>
  <c r="O412" i="8" s="1"/>
  <c r="L412" i="8"/>
  <c r="N412" i="8" s="1"/>
  <c r="M411" i="8"/>
  <c r="O411" i="8" s="1"/>
  <c r="L411" i="8"/>
  <c r="N411" i="8" s="1"/>
  <c r="M410" i="8"/>
  <c r="O410" i="8" s="1"/>
  <c r="L410" i="8"/>
  <c r="N410" i="8" s="1"/>
  <c r="M409" i="8"/>
  <c r="O409" i="8" s="1"/>
  <c r="L409" i="8"/>
  <c r="N409" i="8" s="1"/>
  <c r="M408" i="8"/>
  <c r="O408" i="8" s="1"/>
  <c r="L408" i="8"/>
  <c r="N408" i="8" s="1"/>
  <c r="M407" i="8"/>
  <c r="O407" i="8" s="1"/>
  <c r="L407" i="8"/>
  <c r="N407" i="8" s="1"/>
  <c r="M406" i="8"/>
  <c r="O406" i="8" s="1"/>
  <c r="L406" i="8"/>
  <c r="N406" i="8" s="1"/>
  <c r="M404" i="8"/>
  <c r="O404" i="8" s="1"/>
  <c r="L404" i="8"/>
  <c r="N404" i="8" s="1"/>
  <c r="M403" i="8"/>
  <c r="O403" i="8" s="1"/>
  <c r="L403" i="8"/>
  <c r="N403" i="8" s="1"/>
  <c r="M402" i="8"/>
  <c r="O402" i="8" s="1"/>
  <c r="L402" i="8"/>
  <c r="N402" i="8" s="1"/>
  <c r="M400" i="8"/>
  <c r="O400" i="8" s="1"/>
  <c r="L400" i="8"/>
  <c r="N400" i="8" s="1"/>
  <c r="M399" i="8"/>
  <c r="O399" i="8" s="1"/>
  <c r="L399" i="8"/>
  <c r="N399" i="8" s="1"/>
  <c r="M398" i="8"/>
  <c r="O398" i="8" s="1"/>
  <c r="L398" i="8"/>
  <c r="N398" i="8" s="1"/>
  <c r="M394" i="8"/>
  <c r="O394" i="8" s="1"/>
  <c r="L394" i="8"/>
  <c r="N394" i="8" s="1"/>
  <c r="M393" i="8"/>
  <c r="O393" i="8" s="1"/>
  <c r="L393" i="8"/>
  <c r="N393" i="8" s="1"/>
  <c r="M392" i="8"/>
  <c r="O392" i="8" s="1"/>
  <c r="L392" i="8"/>
  <c r="N392" i="8" s="1"/>
  <c r="M391" i="8"/>
  <c r="O391" i="8" s="1"/>
  <c r="L391" i="8"/>
  <c r="N391" i="8" s="1"/>
  <c r="M390" i="8"/>
  <c r="O390" i="8" s="1"/>
  <c r="L390" i="8"/>
  <c r="N390" i="8" s="1"/>
  <c r="M389" i="8"/>
  <c r="O389" i="8" s="1"/>
  <c r="L389" i="8"/>
  <c r="N389" i="8" s="1"/>
  <c r="M388" i="8"/>
  <c r="O388" i="8" s="1"/>
  <c r="L388" i="8"/>
  <c r="N388" i="8" s="1"/>
  <c r="M387" i="8"/>
  <c r="O387" i="8" s="1"/>
  <c r="L387" i="8"/>
  <c r="N387" i="8" s="1"/>
  <c r="M385" i="8"/>
  <c r="O385" i="8" s="1"/>
  <c r="L385" i="8"/>
  <c r="N385" i="8" s="1"/>
  <c r="M384" i="8"/>
  <c r="O384" i="8" s="1"/>
  <c r="L384" i="8"/>
  <c r="N384" i="8" s="1"/>
  <c r="M382" i="8"/>
  <c r="O382" i="8" s="1"/>
  <c r="L382" i="8"/>
  <c r="N382" i="8" s="1"/>
  <c r="M381" i="8"/>
  <c r="O381" i="8" s="1"/>
  <c r="L381" i="8"/>
  <c r="N381" i="8" s="1"/>
  <c r="M380" i="8"/>
  <c r="O380" i="8" s="1"/>
  <c r="L380" i="8"/>
  <c r="N380" i="8" s="1"/>
  <c r="M379" i="8"/>
  <c r="O379" i="8" s="1"/>
  <c r="L379" i="8"/>
  <c r="N379" i="8" s="1"/>
  <c r="M378" i="8"/>
  <c r="O378" i="8" s="1"/>
  <c r="L378" i="8"/>
  <c r="N378" i="8" s="1"/>
  <c r="M377" i="8"/>
  <c r="O377" i="8" s="1"/>
  <c r="L377" i="8"/>
  <c r="N377" i="8" s="1"/>
  <c r="M376" i="8"/>
  <c r="O376" i="8" s="1"/>
  <c r="L376" i="8"/>
  <c r="N376" i="8" s="1"/>
  <c r="M375" i="8"/>
  <c r="O375" i="8" s="1"/>
  <c r="L375" i="8"/>
  <c r="N375" i="8" s="1"/>
  <c r="M374" i="8"/>
  <c r="O374" i="8" s="1"/>
  <c r="L374" i="8"/>
  <c r="N374" i="8" s="1"/>
  <c r="M373" i="8"/>
  <c r="O373" i="8" s="1"/>
  <c r="L373" i="8"/>
  <c r="N373" i="8" s="1"/>
  <c r="M372" i="8"/>
  <c r="O372" i="8" s="1"/>
  <c r="L372" i="8"/>
  <c r="N372" i="8" s="1"/>
  <c r="M371" i="8"/>
  <c r="O371" i="8" s="1"/>
  <c r="L371" i="8"/>
  <c r="N371" i="8" s="1"/>
  <c r="M370" i="8"/>
  <c r="O370" i="8" s="1"/>
  <c r="L370" i="8"/>
  <c r="N370" i="8" s="1"/>
  <c r="M369" i="8"/>
  <c r="O369" i="8" s="1"/>
  <c r="L369" i="8"/>
  <c r="N369" i="8" s="1"/>
  <c r="M365" i="8"/>
  <c r="O365" i="8" s="1"/>
  <c r="L365" i="8"/>
  <c r="N365" i="8" s="1"/>
  <c r="M364" i="8"/>
  <c r="O364" i="8" s="1"/>
  <c r="L364" i="8"/>
  <c r="N364" i="8" s="1"/>
  <c r="M363" i="8"/>
  <c r="O363" i="8" s="1"/>
  <c r="L363" i="8"/>
  <c r="N363" i="8" s="1"/>
  <c r="M359" i="8"/>
  <c r="O359" i="8" s="1"/>
  <c r="L359" i="8"/>
  <c r="N359" i="8" s="1"/>
  <c r="M356" i="8"/>
  <c r="O356" i="8" s="1"/>
  <c r="L356" i="8"/>
  <c r="N356" i="8" s="1"/>
  <c r="M355" i="8"/>
  <c r="O355" i="8" s="1"/>
  <c r="L355" i="8"/>
  <c r="N355" i="8" s="1"/>
  <c r="M354" i="8"/>
  <c r="O354" i="8" s="1"/>
  <c r="L354" i="8"/>
  <c r="N354" i="8" s="1"/>
  <c r="M353" i="8"/>
  <c r="O353" i="8" s="1"/>
  <c r="L353" i="8"/>
  <c r="N353" i="8" s="1"/>
  <c r="M352" i="8"/>
  <c r="O352" i="8" s="1"/>
  <c r="L352" i="8"/>
  <c r="N352" i="8" s="1"/>
  <c r="M351" i="8"/>
  <c r="O351" i="8" s="1"/>
  <c r="L351" i="8"/>
  <c r="N351" i="8" s="1"/>
  <c r="M350" i="8"/>
  <c r="O350" i="8" s="1"/>
  <c r="L350" i="8"/>
  <c r="N350" i="8" s="1"/>
  <c r="M348" i="8"/>
  <c r="O348" i="8" s="1"/>
  <c r="L348" i="8"/>
  <c r="N348" i="8" s="1"/>
  <c r="M347" i="8"/>
  <c r="O347" i="8" s="1"/>
  <c r="L347" i="8"/>
  <c r="N347" i="8" s="1"/>
  <c r="M346" i="8"/>
  <c r="O346" i="8" s="1"/>
  <c r="L346" i="8"/>
  <c r="N346" i="8" s="1"/>
  <c r="M345" i="8"/>
  <c r="O345" i="8" s="1"/>
  <c r="L345" i="8"/>
  <c r="N345" i="8" s="1"/>
  <c r="M344" i="8"/>
  <c r="O344" i="8" s="1"/>
  <c r="L344" i="8"/>
  <c r="N344" i="8" s="1"/>
  <c r="M343" i="8"/>
  <c r="O343" i="8" s="1"/>
  <c r="L343" i="8"/>
  <c r="N343" i="8" s="1"/>
  <c r="M342" i="8"/>
  <c r="O342" i="8" s="1"/>
  <c r="L342" i="8"/>
  <c r="N342" i="8" s="1"/>
  <c r="M341" i="8"/>
  <c r="O341" i="8" s="1"/>
  <c r="L341" i="8"/>
  <c r="N341" i="8" s="1"/>
  <c r="M340" i="8"/>
  <c r="O340" i="8" s="1"/>
  <c r="L340" i="8"/>
  <c r="N340" i="8" s="1"/>
  <c r="M339" i="8"/>
  <c r="O339" i="8" s="1"/>
  <c r="L339" i="8"/>
  <c r="N339" i="8" s="1"/>
  <c r="M337" i="8"/>
  <c r="O337" i="8" s="1"/>
  <c r="L337" i="8"/>
  <c r="N337" i="8" s="1"/>
  <c r="M336" i="8"/>
  <c r="O336" i="8" s="1"/>
  <c r="L336" i="8"/>
  <c r="N336" i="8" s="1"/>
  <c r="M335" i="8"/>
  <c r="O335" i="8" s="1"/>
  <c r="L335" i="8"/>
  <c r="N335" i="8" s="1"/>
  <c r="M333" i="8"/>
  <c r="O333" i="8" s="1"/>
  <c r="L333" i="8"/>
  <c r="N333" i="8" s="1"/>
  <c r="M332" i="8"/>
  <c r="O332" i="8" s="1"/>
  <c r="L332" i="8"/>
  <c r="N332" i="8" s="1"/>
  <c r="M330" i="8"/>
  <c r="O330" i="8" s="1"/>
  <c r="L330" i="8"/>
  <c r="N330" i="8" s="1"/>
  <c r="P22" i="8"/>
  <c r="M329" i="8" l="1"/>
  <c r="O329" i="8" s="1"/>
  <c r="L329" i="8"/>
  <c r="N329" i="8" s="1"/>
  <c r="M327" i="8"/>
  <c r="O327" i="8" s="1"/>
  <c r="L327" i="8"/>
  <c r="N327" i="8" s="1"/>
  <c r="M326" i="8"/>
  <c r="O326" i="8" s="1"/>
  <c r="L326" i="8"/>
  <c r="N326" i="8" s="1"/>
  <c r="M325" i="8"/>
  <c r="O325" i="8" s="1"/>
  <c r="L325" i="8"/>
  <c r="N325" i="8" s="1"/>
  <c r="M324" i="8"/>
  <c r="O324" i="8" s="1"/>
  <c r="L324" i="8"/>
  <c r="N324" i="8" s="1"/>
  <c r="M322" i="8"/>
  <c r="O322" i="8" s="1"/>
  <c r="L322" i="8"/>
  <c r="N322" i="8" s="1"/>
  <c r="M321" i="8"/>
  <c r="O321" i="8" s="1"/>
  <c r="L321" i="8"/>
  <c r="N321" i="8" s="1"/>
  <c r="M320" i="8"/>
  <c r="O320" i="8" s="1"/>
  <c r="L320" i="8"/>
  <c r="N320" i="8" s="1"/>
  <c r="M319" i="8"/>
  <c r="O319" i="8" s="1"/>
  <c r="L319" i="8"/>
  <c r="N319" i="8" s="1"/>
  <c r="M317" i="8"/>
  <c r="O317" i="8" s="1"/>
  <c r="L317" i="8"/>
  <c r="N317" i="8" s="1"/>
  <c r="M316" i="8"/>
  <c r="O316" i="8" s="1"/>
  <c r="L316" i="8"/>
  <c r="N316" i="8" s="1"/>
  <c r="M315" i="8"/>
  <c r="O315" i="8" s="1"/>
  <c r="L315" i="8"/>
  <c r="N315" i="8" s="1"/>
  <c r="M314" i="8"/>
  <c r="O314" i="8" s="1"/>
  <c r="L314" i="8"/>
  <c r="N314" i="8" s="1"/>
  <c r="M289" i="8" l="1"/>
  <c r="O289" i="8" s="1"/>
  <c r="L289" i="8"/>
  <c r="N289" i="8" s="1"/>
  <c r="M288" i="8"/>
  <c r="O288" i="8" s="1"/>
  <c r="L288" i="8"/>
  <c r="N288" i="8" s="1"/>
  <c r="M208" i="8" l="1"/>
  <c r="O208" i="8" s="1"/>
  <c r="L208" i="8"/>
  <c r="N208" i="8" s="1"/>
  <c r="M312" i="8"/>
  <c r="O312" i="8" s="1"/>
  <c r="L312" i="8"/>
  <c r="N312" i="8" s="1"/>
  <c r="M311" i="8"/>
  <c r="O311" i="8" s="1"/>
  <c r="L311" i="8"/>
  <c r="N311" i="8" s="1"/>
  <c r="M310" i="8"/>
  <c r="O310" i="8" s="1"/>
  <c r="L310" i="8"/>
  <c r="N310" i="8" s="1"/>
  <c r="M309" i="8"/>
  <c r="O309" i="8" s="1"/>
  <c r="L309" i="8"/>
  <c r="N309" i="8" s="1"/>
  <c r="M308" i="8"/>
  <c r="O308" i="8" s="1"/>
  <c r="L308" i="8"/>
  <c r="N308" i="8" s="1"/>
  <c r="M307" i="8"/>
  <c r="O307" i="8" s="1"/>
  <c r="L307" i="8"/>
  <c r="N307" i="8" s="1"/>
  <c r="M306" i="8"/>
  <c r="O306" i="8" s="1"/>
  <c r="L306" i="8"/>
  <c r="N306" i="8" s="1"/>
  <c r="M304" i="8"/>
  <c r="O304" i="8" s="1"/>
  <c r="L304" i="8"/>
  <c r="N304" i="8" s="1"/>
  <c r="M303" i="8"/>
  <c r="O303" i="8" s="1"/>
  <c r="L303" i="8"/>
  <c r="N303" i="8" s="1"/>
  <c r="M302" i="8"/>
  <c r="O302" i="8" s="1"/>
  <c r="L302" i="8"/>
  <c r="N302" i="8" s="1"/>
  <c r="M301" i="8"/>
  <c r="O301" i="8" s="1"/>
  <c r="L301" i="8"/>
  <c r="N301" i="8" s="1"/>
  <c r="M298" i="8"/>
  <c r="O298" i="8" s="1"/>
  <c r="L298" i="8"/>
  <c r="N298" i="8" s="1"/>
  <c r="M297" i="8"/>
  <c r="O297" i="8" s="1"/>
  <c r="L297" i="8"/>
  <c r="N297" i="8" s="1"/>
  <c r="M296" i="8"/>
  <c r="O296" i="8" s="1"/>
  <c r="L296" i="8"/>
  <c r="N296" i="8" s="1"/>
  <c r="M294" i="8" l="1"/>
  <c r="O294" i="8" s="1"/>
  <c r="L294" i="8"/>
  <c r="N294" i="8" s="1"/>
  <c r="M293" i="8"/>
  <c r="O293" i="8" s="1"/>
  <c r="L293" i="8"/>
  <c r="N293" i="8" s="1"/>
  <c r="M291" i="8"/>
  <c r="O291" i="8" s="1"/>
  <c r="L291" i="8"/>
  <c r="N291" i="8" s="1"/>
  <c r="M290" i="8"/>
  <c r="O290" i="8" s="1"/>
  <c r="L290" i="8"/>
  <c r="N290" i="8" s="1"/>
  <c r="M292" i="8"/>
  <c r="O292" i="8" s="1"/>
  <c r="L292" i="8"/>
  <c r="N292" i="8" s="1"/>
  <c r="M287" i="8"/>
  <c r="O287" i="8" s="1"/>
  <c r="L287" i="8"/>
  <c r="N287" i="8" s="1"/>
  <c r="M286" i="8"/>
  <c r="O286" i="8" s="1"/>
  <c r="L286" i="8"/>
  <c r="N286" i="8" s="1"/>
  <c r="M285" i="8"/>
  <c r="O285" i="8" s="1"/>
  <c r="L285" i="8"/>
  <c r="N285" i="8" s="1"/>
  <c r="M284" i="8"/>
  <c r="O284" i="8" s="1"/>
  <c r="L284" i="8"/>
  <c r="N284" i="8" s="1"/>
  <c r="M283" i="8"/>
  <c r="O283" i="8" s="1"/>
  <c r="L283" i="8"/>
  <c r="N283" i="8" s="1"/>
  <c r="M282" i="8"/>
  <c r="O282" i="8" s="1"/>
  <c r="L282" i="8"/>
  <c r="N282" i="8" s="1"/>
  <c r="M281" i="8"/>
  <c r="O281" i="8" s="1"/>
  <c r="L281" i="8"/>
  <c r="N281" i="8" s="1"/>
  <c r="M280" i="8"/>
  <c r="O280" i="8" s="1"/>
  <c r="L280" i="8"/>
  <c r="N280" i="8" s="1"/>
  <c r="M279" i="8"/>
  <c r="O279" i="8" s="1"/>
  <c r="L279" i="8"/>
  <c r="N279" i="8" s="1"/>
  <c r="M275" i="8"/>
  <c r="O275" i="8" s="1"/>
  <c r="L275" i="8"/>
  <c r="N275" i="8" s="1"/>
  <c r="M274" i="8"/>
  <c r="O274" i="8" s="1"/>
  <c r="L274" i="8"/>
  <c r="N274" i="8" s="1"/>
  <c r="M273" i="8"/>
  <c r="O273" i="8" s="1"/>
  <c r="L273" i="8"/>
  <c r="N273" i="8" s="1"/>
  <c r="M272" i="8"/>
  <c r="O272" i="8" s="1"/>
  <c r="L272" i="8"/>
  <c r="N272" i="8" s="1"/>
  <c r="M271" i="8"/>
  <c r="O271" i="8" s="1"/>
  <c r="L271" i="8"/>
  <c r="N271" i="8" s="1"/>
  <c r="M270" i="8"/>
  <c r="O270" i="8" s="1"/>
  <c r="L270" i="8"/>
  <c r="N270" i="8" s="1"/>
  <c r="M74" i="8" l="1"/>
  <c r="O74" i="8" s="1"/>
  <c r="L74" i="8"/>
  <c r="N74" i="8" s="1"/>
  <c r="M53" i="8"/>
  <c r="O53" i="8" s="1"/>
  <c r="L53" i="8"/>
  <c r="N53" i="8" s="1"/>
  <c r="M206" i="8" l="1"/>
  <c r="O206" i="8" s="1"/>
  <c r="L206" i="8"/>
  <c r="N206" i="8" s="1"/>
  <c r="M205" i="8"/>
  <c r="O205" i="8" s="1"/>
  <c r="L205" i="8"/>
  <c r="N205" i="8" s="1"/>
  <c r="M204" i="8"/>
  <c r="O204" i="8" s="1"/>
  <c r="L204" i="8"/>
  <c r="N204" i="8" s="1"/>
  <c r="M203" i="8"/>
  <c r="O203" i="8" s="1"/>
  <c r="L203" i="8"/>
  <c r="N203" i="8" s="1"/>
  <c r="M201" i="8"/>
  <c r="O201" i="8" s="1"/>
  <c r="L201" i="8"/>
  <c r="N201" i="8" s="1"/>
  <c r="M199" i="8"/>
  <c r="O199" i="8" s="1"/>
  <c r="L199" i="8"/>
  <c r="N199" i="8" s="1"/>
  <c r="M198" i="8"/>
  <c r="O198" i="8" s="1"/>
  <c r="L198" i="8"/>
  <c r="N198" i="8" s="1"/>
  <c r="M197" i="8"/>
  <c r="O197" i="8" s="1"/>
  <c r="L197" i="8"/>
  <c r="N197" i="8" s="1"/>
  <c r="M196" i="8"/>
  <c r="O196" i="8" s="1"/>
  <c r="L196" i="8"/>
  <c r="N196" i="8" s="1"/>
  <c r="M195" i="8"/>
  <c r="O195" i="8" s="1"/>
  <c r="L195" i="8"/>
  <c r="N195" i="8" s="1"/>
  <c r="M194" i="8"/>
  <c r="O194" i="8" s="1"/>
  <c r="L194" i="8"/>
  <c r="N194" i="8" s="1"/>
  <c r="M193" i="8"/>
  <c r="O193" i="8" s="1"/>
  <c r="L193" i="8"/>
  <c r="N193" i="8" s="1"/>
  <c r="M192" i="8"/>
  <c r="O192" i="8" s="1"/>
  <c r="L192" i="8"/>
  <c r="N192" i="8" s="1"/>
  <c r="M191" i="8"/>
  <c r="O191" i="8" s="1"/>
  <c r="L191" i="8"/>
  <c r="N191" i="8" s="1"/>
  <c r="R22" i="8"/>
  <c r="Q22" i="8"/>
  <c r="Q23" i="8" s="1"/>
  <c r="Q24" i="8" s="1"/>
  <c r="Q25" i="8" s="1"/>
  <c r="Q26" i="8" s="1"/>
  <c r="Q27" i="8" s="1"/>
  <c r="Q28" i="8" s="1"/>
  <c r="Q29" i="8" s="1"/>
  <c r="Q30" i="8" s="1"/>
  <c r="Q31" i="8" s="1"/>
  <c r="Q32" i="8" s="1"/>
  <c r="Q33" i="8" s="1"/>
  <c r="Q34" i="8" s="1"/>
  <c r="Q35" i="8" s="1"/>
  <c r="Q36" i="8" s="1"/>
  <c r="Q37" i="8" s="1"/>
  <c r="Q38" i="8" s="1"/>
  <c r="Q39" i="8" s="1"/>
  <c r="Q40" i="8" s="1"/>
  <c r="Q41" i="8" s="1"/>
  <c r="Q42" i="8" s="1"/>
  <c r="Q43" i="8" s="1"/>
  <c r="Q44" i="8" s="1"/>
  <c r="Q45" i="8" s="1"/>
  <c r="Q46" i="8" s="1"/>
  <c r="Q47" i="8" s="1"/>
  <c r="Q48" i="8" s="1"/>
  <c r="Q49" i="8" s="1"/>
  <c r="Q50" i="8" s="1"/>
  <c r="Q51" i="8" s="1"/>
  <c r="Q52" i="8" s="1"/>
  <c r="Q53" i="8" s="1"/>
  <c r="Q54" i="8" s="1"/>
  <c r="Q55" i="8" s="1"/>
  <c r="Q56" i="8" s="1"/>
  <c r="Q57" i="8" s="1"/>
  <c r="Q58" i="8" s="1"/>
  <c r="Q59" i="8" s="1"/>
  <c r="Q60" i="8" s="1"/>
  <c r="Q61" i="8" s="1"/>
  <c r="Q62" i="8" s="1"/>
  <c r="Q63" i="8" s="1"/>
  <c r="Q64" i="8" s="1"/>
  <c r="Q65" i="8" s="1"/>
  <c r="Q66" i="8" s="1"/>
  <c r="Q67" i="8" s="1"/>
  <c r="Q68" i="8" s="1"/>
  <c r="Q69" i="8" s="1"/>
  <c r="Q70" i="8" s="1"/>
  <c r="Q71" i="8" s="1"/>
  <c r="Q72" i="8" s="1"/>
  <c r="Q73" i="8" s="1"/>
  <c r="Q74" i="8" s="1"/>
  <c r="Q75" i="8" s="1"/>
  <c r="Q76" i="8" s="1"/>
  <c r="Q77" i="8" s="1"/>
  <c r="Q78" i="8" s="1"/>
  <c r="Q79" i="8" s="1"/>
  <c r="Q80" i="8" s="1"/>
  <c r="Q81" i="8" s="1"/>
  <c r="Q82" i="8" s="1"/>
  <c r="Q83" i="8" s="1"/>
  <c r="Q84" i="8" s="1"/>
  <c r="Q85" i="8" s="1"/>
  <c r="Q86" i="8" s="1"/>
  <c r="Q87" i="8" s="1"/>
  <c r="Q88" i="8" s="1"/>
  <c r="Q89" i="8" s="1"/>
  <c r="Q90" i="8" s="1"/>
  <c r="Q91" i="8" s="1"/>
  <c r="Q92" i="8" s="1"/>
  <c r="Q93" i="8" s="1"/>
  <c r="Q94" i="8" s="1"/>
  <c r="Q95" i="8" s="1"/>
  <c r="Q96" i="8" s="1"/>
  <c r="Q97" i="8" s="1"/>
  <c r="Q98" i="8" s="1"/>
  <c r="Q99" i="8" s="1"/>
  <c r="Q100" i="8" s="1"/>
  <c r="Q101" i="8" s="1"/>
  <c r="Q102" i="8" s="1"/>
  <c r="Q103" i="8" s="1"/>
  <c r="Q104" i="8" s="1"/>
  <c r="Q105" i="8" s="1"/>
  <c r="Q106" i="8" s="1"/>
  <c r="Q107" i="8" s="1"/>
  <c r="Q108" i="8" s="1"/>
  <c r="Q109" i="8" s="1"/>
  <c r="Q110" i="8" s="1"/>
  <c r="Q111" i="8" s="1"/>
  <c r="Q112" i="8" s="1"/>
  <c r="Q113" i="8" s="1"/>
  <c r="Q114" i="8" s="1"/>
  <c r="Q115" i="8" s="1"/>
  <c r="Q116" i="8" s="1"/>
  <c r="Q117" i="8" s="1"/>
  <c r="Q118" i="8" s="1"/>
  <c r="Q119" i="8" s="1"/>
  <c r="Q120" i="8" s="1"/>
  <c r="Q121" i="8" s="1"/>
  <c r="Q122" i="8" s="1"/>
  <c r="Q123" i="8" s="1"/>
  <c r="Q124" i="8" s="1"/>
  <c r="Q125" i="8" s="1"/>
  <c r="Q126" i="8" s="1"/>
  <c r="Q127" i="8" s="1"/>
  <c r="Q128" i="8" s="1"/>
  <c r="Q129" i="8" s="1"/>
  <c r="Q130" i="8" s="1"/>
  <c r="Q131" i="8" s="1"/>
  <c r="Q132" i="8" s="1"/>
  <c r="Q133" i="8" s="1"/>
  <c r="Q134" i="8" s="1"/>
  <c r="Q135" i="8" s="1"/>
  <c r="Q136" i="8" s="1"/>
  <c r="Q137" i="8" s="1"/>
  <c r="Q138" i="8" s="1"/>
  <c r="Q139" i="8" s="1"/>
  <c r="Q140" i="8" s="1"/>
  <c r="Q141" i="8" s="1"/>
  <c r="Q142" i="8" s="1"/>
  <c r="Q143" i="8" s="1"/>
  <c r="Q144" i="8" s="1"/>
  <c r="Q145" i="8" s="1"/>
  <c r="Q146" i="8" s="1"/>
  <c r="Q147" i="8" s="1"/>
  <c r="Q148" i="8" s="1"/>
  <c r="Q149" i="8" s="1"/>
  <c r="Q150" i="8" s="1"/>
  <c r="Q151" i="8" s="1"/>
  <c r="Q152" i="8" s="1"/>
  <c r="Q153" i="8" s="1"/>
  <c r="Q154" i="8" s="1"/>
  <c r="Q155" i="8" s="1"/>
  <c r="Q156" i="8" s="1"/>
  <c r="Q157" i="8" s="1"/>
  <c r="Q158" i="8" s="1"/>
  <c r="Q159" i="8" s="1"/>
  <c r="Q160" i="8" s="1"/>
  <c r="Q161" i="8" s="1"/>
  <c r="Q162" i="8" s="1"/>
  <c r="Q163" i="8" s="1"/>
  <c r="Q164" i="8" s="1"/>
  <c r="Q165" i="8" s="1"/>
  <c r="Q166" i="8" s="1"/>
  <c r="Q167" i="8" s="1"/>
  <c r="Q168" i="8" s="1"/>
  <c r="Q169" i="8" s="1"/>
  <c r="Q170" i="8" s="1"/>
  <c r="Q171" i="8" s="1"/>
  <c r="Q172" i="8" s="1"/>
  <c r="Q173" i="8" s="1"/>
  <c r="M21" i="8"/>
  <c r="O21" i="8" s="1"/>
  <c r="L21" i="8"/>
  <c r="N21" i="8" s="1"/>
  <c r="S22" i="8" l="1"/>
  <c r="R23" i="8"/>
  <c r="Q174" i="8"/>
  <c r="R24" i="8" l="1"/>
  <c r="S23" i="8"/>
  <c r="T23" i="8" s="1"/>
  <c r="Q175" i="8"/>
  <c r="T22" i="8"/>
  <c r="R25" i="8" l="1"/>
  <c r="S24" i="8"/>
  <c r="T24" i="8" s="1"/>
  <c r="Q176" i="8"/>
  <c r="M268" i="8"/>
  <c r="O268" i="8" s="1"/>
  <c r="L268" i="8"/>
  <c r="N268" i="8" s="1"/>
  <c r="M267" i="8"/>
  <c r="O267" i="8" s="1"/>
  <c r="L267" i="8"/>
  <c r="N267" i="8" s="1"/>
  <c r="M266" i="8"/>
  <c r="O266" i="8" s="1"/>
  <c r="L266" i="8"/>
  <c r="N266" i="8" s="1"/>
  <c r="M265" i="8"/>
  <c r="O265" i="8" s="1"/>
  <c r="L265" i="8"/>
  <c r="N265" i="8" s="1"/>
  <c r="M264" i="8"/>
  <c r="O264" i="8" s="1"/>
  <c r="L264" i="8"/>
  <c r="N264" i="8" s="1"/>
  <c r="M263" i="8"/>
  <c r="O263" i="8" s="1"/>
  <c r="L263" i="8"/>
  <c r="N263" i="8" s="1"/>
  <c r="R26" i="8" l="1"/>
  <c r="S25" i="8"/>
  <c r="T25" i="8" s="1"/>
  <c r="Q177" i="8"/>
  <c r="M262" i="8"/>
  <c r="O262" i="8" s="1"/>
  <c r="L262" i="8"/>
  <c r="N262" i="8" s="1"/>
  <c r="M261" i="8"/>
  <c r="O261" i="8" s="1"/>
  <c r="L261" i="8"/>
  <c r="N261" i="8" s="1"/>
  <c r="M260" i="8"/>
  <c r="O260" i="8" s="1"/>
  <c r="L260" i="8"/>
  <c r="N260" i="8" s="1"/>
  <c r="M259" i="8"/>
  <c r="O259" i="8" s="1"/>
  <c r="L259" i="8"/>
  <c r="N259" i="8" s="1"/>
  <c r="M258" i="8"/>
  <c r="O258" i="8" s="1"/>
  <c r="L258" i="8"/>
  <c r="N258" i="8" s="1"/>
  <c r="M257" i="8"/>
  <c r="O257" i="8" s="1"/>
  <c r="L257" i="8"/>
  <c r="N257" i="8" s="1"/>
  <c r="M256" i="8"/>
  <c r="O256" i="8" s="1"/>
  <c r="L256" i="8"/>
  <c r="N256" i="8" s="1"/>
  <c r="M255" i="8"/>
  <c r="O255" i="8" s="1"/>
  <c r="L255" i="8"/>
  <c r="N255" i="8" s="1"/>
  <c r="M254" i="8"/>
  <c r="O254" i="8" s="1"/>
  <c r="L254" i="8"/>
  <c r="N254" i="8" s="1"/>
  <c r="M253" i="8"/>
  <c r="O253" i="8" s="1"/>
  <c r="L253" i="8"/>
  <c r="N253" i="8" s="1"/>
  <c r="M252" i="8"/>
  <c r="O252" i="8" s="1"/>
  <c r="L252" i="8"/>
  <c r="N252" i="8" s="1"/>
  <c r="M250" i="8"/>
  <c r="O250" i="8" s="1"/>
  <c r="L250" i="8"/>
  <c r="N250" i="8" s="1"/>
  <c r="M248" i="8"/>
  <c r="O248" i="8" s="1"/>
  <c r="L248" i="8"/>
  <c r="N248" i="8" s="1"/>
  <c r="M247" i="8"/>
  <c r="O247" i="8" s="1"/>
  <c r="L247" i="8"/>
  <c r="N247" i="8" s="1"/>
  <c r="M246" i="8"/>
  <c r="O246" i="8" s="1"/>
  <c r="L246" i="8"/>
  <c r="N246" i="8" s="1"/>
  <c r="M245" i="8"/>
  <c r="O245" i="8" s="1"/>
  <c r="L245" i="8"/>
  <c r="N245" i="8" s="1"/>
  <c r="M244" i="8"/>
  <c r="O244" i="8" s="1"/>
  <c r="L244" i="8"/>
  <c r="N244" i="8" s="1"/>
  <c r="M243" i="8"/>
  <c r="O243" i="8" s="1"/>
  <c r="L243" i="8"/>
  <c r="N243" i="8" s="1"/>
  <c r="M241" i="8"/>
  <c r="O241" i="8" s="1"/>
  <c r="L241" i="8"/>
  <c r="N241" i="8" s="1"/>
  <c r="M240" i="8"/>
  <c r="O240" i="8" s="1"/>
  <c r="L240" i="8"/>
  <c r="N240" i="8" s="1"/>
  <c r="M238" i="8"/>
  <c r="O238" i="8" s="1"/>
  <c r="L238" i="8"/>
  <c r="N238" i="8" s="1"/>
  <c r="M237" i="8"/>
  <c r="O237" i="8" s="1"/>
  <c r="L237" i="8"/>
  <c r="N237" i="8" s="1"/>
  <c r="M234" i="8"/>
  <c r="O234" i="8" s="1"/>
  <c r="L234" i="8"/>
  <c r="N234" i="8" s="1"/>
  <c r="M233" i="8"/>
  <c r="O233" i="8" s="1"/>
  <c r="L233" i="8"/>
  <c r="N233" i="8" s="1"/>
  <c r="M231" i="8"/>
  <c r="O231" i="8" s="1"/>
  <c r="L231" i="8"/>
  <c r="N231" i="8" s="1"/>
  <c r="R27" i="8" l="1"/>
  <c r="S26" i="8"/>
  <c r="T26" i="8" s="1"/>
  <c r="Q178" i="8"/>
  <c r="M229" i="8"/>
  <c r="O229" i="8" s="1"/>
  <c r="L229" i="8"/>
  <c r="N229" i="8" s="1"/>
  <c r="M228" i="8"/>
  <c r="O228" i="8" s="1"/>
  <c r="L228" i="8"/>
  <c r="N228" i="8" s="1"/>
  <c r="M226" i="8"/>
  <c r="O226" i="8" s="1"/>
  <c r="L226" i="8"/>
  <c r="N226" i="8" s="1"/>
  <c r="M225" i="8"/>
  <c r="O225" i="8" s="1"/>
  <c r="L225" i="8"/>
  <c r="N225" i="8" s="1"/>
  <c r="M218" i="8"/>
  <c r="O218" i="8" s="1"/>
  <c r="L218" i="8"/>
  <c r="N218" i="8" s="1"/>
  <c r="R28" i="8" l="1"/>
  <c r="S27" i="8"/>
  <c r="T27" i="8" s="1"/>
  <c r="Q179" i="8"/>
  <c r="M224" i="8"/>
  <c r="O224" i="8" s="1"/>
  <c r="L224" i="8"/>
  <c r="N224" i="8" s="1"/>
  <c r="M223" i="8"/>
  <c r="O223" i="8" s="1"/>
  <c r="L223" i="8"/>
  <c r="N223" i="8" s="1"/>
  <c r="M222" i="8"/>
  <c r="O222" i="8" s="1"/>
  <c r="L222" i="8"/>
  <c r="N222" i="8" s="1"/>
  <c r="M221" i="8"/>
  <c r="O221" i="8" s="1"/>
  <c r="L221" i="8"/>
  <c r="N221" i="8" s="1"/>
  <c r="M220" i="8"/>
  <c r="O220" i="8" s="1"/>
  <c r="L220" i="8"/>
  <c r="N220" i="8" s="1"/>
  <c r="M210" i="8"/>
  <c r="O210" i="8" s="1"/>
  <c r="L210" i="8"/>
  <c r="N210" i="8" s="1"/>
  <c r="R29" i="8" l="1"/>
  <c r="S28" i="8"/>
  <c r="T28" i="8" s="1"/>
  <c r="Q180" i="8"/>
  <c r="M219" i="8"/>
  <c r="O219" i="8" s="1"/>
  <c r="L219" i="8"/>
  <c r="N219" i="8" s="1"/>
  <c r="M216" i="8"/>
  <c r="O216" i="8" s="1"/>
  <c r="L216" i="8"/>
  <c r="N216" i="8" s="1"/>
  <c r="M215" i="8"/>
  <c r="O215" i="8" s="1"/>
  <c r="L215" i="8"/>
  <c r="N215" i="8" s="1"/>
  <c r="M214" i="8"/>
  <c r="O214" i="8" s="1"/>
  <c r="L214" i="8"/>
  <c r="N214" i="8" s="1"/>
  <c r="R30" i="8" l="1"/>
  <c r="S29" i="8"/>
  <c r="T29" i="8" s="1"/>
  <c r="Q181" i="8"/>
  <c r="M213" i="8"/>
  <c r="O213" i="8" s="1"/>
  <c r="L213" i="8"/>
  <c r="N213" i="8" s="1"/>
  <c r="M212" i="8"/>
  <c r="O212" i="8" s="1"/>
  <c r="L212" i="8"/>
  <c r="N212" i="8" s="1"/>
  <c r="M211" i="8"/>
  <c r="O211" i="8" s="1"/>
  <c r="L211" i="8"/>
  <c r="N211" i="8" s="1"/>
  <c r="M209" i="8"/>
  <c r="O209" i="8" s="1"/>
  <c r="L209" i="8"/>
  <c r="N209" i="8" s="1"/>
  <c r="R31" i="8" l="1"/>
  <c r="S30" i="8"/>
  <c r="T30" i="8" s="1"/>
  <c r="Q182" i="8"/>
  <c r="M188" i="8"/>
  <c r="O188" i="8" s="1"/>
  <c r="L188" i="8"/>
  <c r="N188" i="8" s="1"/>
  <c r="M189" i="8"/>
  <c r="O189" i="8" s="1"/>
  <c r="L189" i="8"/>
  <c r="N189" i="8" s="1"/>
  <c r="M190" i="8"/>
  <c r="O190" i="8" s="1"/>
  <c r="L190" i="8"/>
  <c r="N190" i="8" s="1"/>
  <c r="M186" i="8"/>
  <c r="O186" i="8" s="1"/>
  <c r="L186" i="8"/>
  <c r="N186" i="8" s="1"/>
  <c r="R32" i="8" l="1"/>
  <c r="S31" i="8"/>
  <c r="T31" i="8" s="1"/>
  <c r="Q183" i="8"/>
  <c r="M185" i="8"/>
  <c r="O185" i="8" s="1"/>
  <c r="L185" i="8"/>
  <c r="N185" i="8" s="1"/>
  <c r="M184" i="8"/>
  <c r="O184" i="8" s="1"/>
  <c r="L184" i="8"/>
  <c r="N184" i="8" s="1"/>
  <c r="R33" i="8" l="1"/>
  <c r="S32" i="8"/>
  <c r="T32" i="8" s="1"/>
  <c r="Q184" i="8"/>
  <c r="M182" i="8"/>
  <c r="O182" i="8" s="1"/>
  <c r="L182" i="8"/>
  <c r="N182" i="8" s="1"/>
  <c r="R34" i="8" l="1"/>
  <c r="S33" i="8"/>
  <c r="T33" i="8" s="1"/>
  <c r="Q185" i="8"/>
  <c r="M181" i="8"/>
  <c r="O181" i="8" s="1"/>
  <c r="L181" i="8"/>
  <c r="N181" i="8" s="1"/>
  <c r="M180" i="8"/>
  <c r="O180" i="8" s="1"/>
  <c r="L180" i="8"/>
  <c r="N180" i="8" s="1"/>
  <c r="M178" i="8"/>
  <c r="O178" i="8" s="1"/>
  <c r="L178" i="8"/>
  <c r="N178" i="8" s="1"/>
  <c r="M177" i="8"/>
  <c r="O177" i="8" s="1"/>
  <c r="L177" i="8"/>
  <c r="N177" i="8" s="1"/>
  <c r="R35" i="8" l="1"/>
  <c r="S34" i="8"/>
  <c r="T34" i="8" s="1"/>
  <c r="Q186" i="8"/>
  <c r="M176" i="8"/>
  <c r="O176" i="8" s="1"/>
  <c r="L176" i="8"/>
  <c r="N176" i="8" s="1"/>
  <c r="M175" i="8"/>
  <c r="O175" i="8" s="1"/>
  <c r="L175" i="8"/>
  <c r="N175" i="8" s="1"/>
  <c r="M174" i="8"/>
  <c r="O174" i="8" s="1"/>
  <c r="L174" i="8"/>
  <c r="N174" i="8" s="1"/>
  <c r="R36" i="8" l="1"/>
  <c r="S35" i="8"/>
  <c r="T35" i="8" s="1"/>
  <c r="Q187" i="8"/>
  <c r="M171" i="8"/>
  <c r="O171" i="8" s="1"/>
  <c r="L171" i="8"/>
  <c r="N171" i="8" s="1"/>
  <c r="M170" i="8"/>
  <c r="O170" i="8" s="1"/>
  <c r="L170" i="8"/>
  <c r="N170" i="8" s="1"/>
  <c r="R37" i="8" l="1"/>
  <c r="S36" i="8"/>
  <c r="T36" i="8" s="1"/>
  <c r="Q188" i="8"/>
  <c r="M173" i="8"/>
  <c r="O173" i="8" s="1"/>
  <c r="L173" i="8"/>
  <c r="N173" i="8" s="1"/>
  <c r="M172" i="8"/>
  <c r="O172" i="8" s="1"/>
  <c r="L172" i="8"/>
  <c r="N172" i="8" s="1"/>
  <c r="M169" i="8"/>
  <c r="O169" i="8" s="1"/>
  <c r="L169" i="8"/>
  <c r="N169" i="8" s="1"/>
  <c r="M168" i="8"/>
  <c r="O168" i="8" s="1"/>
  <c r="L168" i="8"/>
  <c r="N168" i="8" s="1"/>
  <c r="M167" i="8"/>
  <c r="O167" i="8" s="1"/>
  <c r="L167" i="8"/>
  <c r="N167" i="8" s="1"/>
  <c r="M166" i="8"/>
  <c r="O166" i="8" s="1"/>
  <c r="L166" i="8"/>
  <c r="N166" i="8" s="1"/>
  <c r="M164" i="8"/>
  <c r="O164" i="8" s="1"/>
  <c r="L164" i="8"/>
  <c r="N164" i="8" s="1"/>
  <c r="M163" i="8"/>
  <c r="O163" i="8" s="1"/>
  <c r="L163" i="8"/>
  <c r="N163" i="8" s="1"/>
  <c r="M162" i="8"/>
  <c r="O162" i="8" s="1"/>
  <c r="L162" i="8"/>
  <c r="N162" i="8" s="1"/>
  <c r="M161" i="8"/>
  <c r="O161" i="8" s="1"/>
  <c r="L161" i="8"/>
  <c r="N161" i="8" s="1"/>
  <c r="M160" i="8"/>
  <c r="O160" i="8" s="1"/>
  <c r="L160" i="8"/>
  <c r="N160" i="8" s="1"/>
  <c r="M155" i="8"/>
  <c r="O155" i="8" s="1"/>
  <c r="L155" i="8"/>
  <c r="N155" i="8" s="1"/>
  <c r="M153" i="8"/>
  <c r="O153" i="8" s="1"/>
  <c r="L153" i="8"/>
  <c r="N153" i="8" s="1"/>
  <c r="M152" i="8"/>
  <c r="O152" i="8" s="1"/>
  <c r="L152" i="8"/>
  <c r="N152" i="8" s="1"/>
  <c r="M151" i="8"/>
  <c r="O151" i="8" s="1"/>
  <c r="L151" i="8"/>
  <c r="N151" i="8" s="1"/>
  <c r="M124" i="8"/>
  <c r="O124" i="8" s="1"/>
  <c r="L124" i="8"/>
  <c r="N124" i="8" s="1"/>
  <c r="M119" i="8"/>
  <c r="O119" i="8" s="1"/>
  <c r="L119" i="8"/>
  <c r="N119" i="8" s="1"/>
  <c r="M117" i="8"/>
  <c r="O117" i="8" s="1"/>
  <c r="L117" i="8"/>
  <c r="N117" i="8" s="1"/>
  <c r="M118" i="8"/>
  <c r="O118" i="8" s="1"/>
  <c r="L118" i="8"/>
  <c r="N118" i="8" s="1"/>
  <c r="M120" i="8"/>
  <c r="O120" i="8" s="1"/>
  <c r="L120" i="8"/>
  <c r="N120" i="8" s="1"/>
  <c r="M121" i="8"/>
  <c r="O121" i="8" s="1"/>
  <c r="L121" i="8"/>
  <c r="N121" i="8" s="1"/>
  <c r="M122" i="8"/>
  <c r="O122" i="8" s="1"/>
  <c r="L122" i="8"/>
  <c r="N122" i="8" s="1"/>
  <c r="M115" i="8"/>
  <c r="O115" i="8" s="1"/>
  <c r="L115" i="8"/>
  <c r="N115" i="8" s="1"/>
  <c r="M114" i="8"/>
  <c r="O114" i="8" s="1"/>
  <c r="L114" i="8"/>
  <c r="N114" i="8" s="1"/>
  <c r="M113" i="8"/>
  <c r="O113" i="8" s="1"/>
  <c r="L113" i="8"/>
  <c r="N113" i="8" s="1"/>
  <c r="M112" i="8"/>
  <c r="O112" i="8" s="1"/>
  <c r="L112" i="8"/>
  <c r="N112" i="8" s="1"/>
  <c r="M111" i="8"/>
  <c r="O111" i="8" s="1"/>
  <c r="L111" i="8"/>
  <c r="N111" i="8" s="1"/>
  <c r="M108" i="8"/>
  <c r="O108" i="8" s="1"/>
  <c r="L108" i="8"/>
  <c r="N108" i="8" s="1"/>
  <c r="M107" i="8"/>
  <c r="O107" i="8" s="1"/>
  <c r="L107" i="8"/>
  <c r="N107" i="8" s="1"/>
  <c r="M106" i="8"/>
  <c r="O106" i="8" s="1"/>
  <c r="L106" i="8"/>
  <c r="N106" i="8" s="1"/>
  <c r="M101" i="8"/>
  <c r="O101" i="8" s="1"/>
  <c r="L101" i="8"/>
  <c r="N101" i="8" s="1"/>
  <c r="M102" i="8"/>
  <c r="O102" i="8" s="1"/>
  <c r="L102" i="8"/>
  <c r="N102" i="8" s="1"/>
  <c r="M103" i="8"/>
  <c r="O103" i="8" s="1"/>
  <c r="L103" i="8"/>
  <c r="N103" i="8" s="1"/>
  <c r="M104" i="8"/>
  <c r="O104" i="8" s="1"/>
  <c r="L104" i="8"/>
  <c r="N104" i="8" s="1"/>
  <c r="M100" i="8"/>
  <c r="O100" i="8" s="1"/>
  <c r="L100" i="8"/>
  <c r="N100" i="8" s="1"/>
  <c r="M99" i="8"/>
  <c r="O99" i="8" s="1"/>
  <c r="L99" i="8"/>
  <c r="N99" i="8" s="1"/>
  <c r="M98" i="8"/>
  <c r="O98" i="8" s="1"/>
  <c r="L98" i="8"/>
  <c r="N98" i="8" s="1"/>
  <c r="M97" i="8"/>
  <c r="O97" i="8" s="1"/>
  <c r="L97" i="8"/>
  <c r="N97" i="8" s="1"/>
  <c r="M96" i="8"/>
  <c r="O96" i="8" s="1"/>
  <c r="L96" i="8"/>
  <c r="N96" i="8" s="1"/>
  <c r="M95" i="8"/>
  <c r="O95" i="8" s="1"/>
  <c r="L95" i="8"/>
  <c r="N95" i="8" s="1"/>
  <c r="M94" i="8"/>
  <c r="O94" i="8" s="1"/>
  <c r="L94" i="8"/>
  <c r="N94" i="8" s="1"/>
  <c r="M93" i="8"/>
  <c r="O93" i="8" s="1"/>
  <c r="L93" i="8"/>
  <c r="N93" i="8" s="1"/>
  <c r="M92" i="8"/>
  <c r="O92" i="8" s="1"/>
  <c r="L92" i="8"/>
  <c r="N92" i="8" s="1"/>
  <c r="M91" i="8"/>
  <c r="O91" i="8" s="1"/>
  <c r="L91" i="8"/>
  <c r="N91" i="8" s="1"/>
  <c r="M89" i="8"/>
  <c r="O89" i="8" s="1"/>
  <c r="L89" i="8"/>
  <c r="N89" i="8" s="1"/>
  <c r="M88" i="8"/>
  <c r="O88" i="8" s="1"/>
  <c r="L88" i="8"/>
  <c r="N88" i="8" s="1"/>
  <c r="M86" i="8"/>
  <c r="O86" i="8" s="1"/>
  <c r="L86" i="8"/>
  <c r="N86" i="8" s="1"/>
  <c r="M85" i="8"/>
  <c r="O85" i="8" s="1"/>
  <c r="L85" i="8"/>
  <c r="N85" i="8" s="1"/>
  <c r="M84" i="8"/>
  <c r="O84" i="8" s="1"/>
  <c r="L84" i="8"/>
  <c r="N84" i="8" s="1"/>
  <c r="M83" i="8"/>
  <c r="O83" i="8" s="1"/>
  <c r="L83" i="8"/>
  <c r="N83" i="8" s="1"/>
  <c r="M82" i="8"/>
  <c r="O82" i="8" s="1"/>
  <c r="L82" i="8"/>
  <c r="N82" i="8" s="1"/>
  <c r="M80" i="8"/>
  <c r="O80" i="8" s="1"/>
  <c r="L80" i="8"/>
  <c r="N80" i="8" s="1"/>
  <c r="M79" i="8"/>
  <c r="O79" i="8" s="1"/>
  <c r="L79" i="8"/>
  <c r="N79" i="8" s="1"/>
  <c r="M77" i="8"/>
  <c r="O77" i="8" s="1"/>
  <c r="L77" i="8"/>
  <c r="N77" i="8" s="1"/>
  <c r="M76" i="8"/>
  <c r="O76" i="8" s="1"/>
  <c r="L76" i="8"/>
  <c r="N76" i="8" s="1"/>
  <c r="M73" i="8"/>
  <c r="O73" i="8" s="1"/>
  <c r="L73" i="8"/>
  <c r="N73" i="8" s="1"/>
  <c r="M71" i="8"/>
  <c r="O71" i="8" s="1"/>
  <c r="L71" i="8"/>
  <c r="N71" i="8" s="1"/>
  <c r="M70" i="8"/>
  <c r="O70" i="8" s="1"/>
  <c r="L70" i="8"/>
  <c r="N70" i="8" s="1"/>
  <c r="M69" i="8"/>
  <c r="O69" i="8" s="1"/>
  <c r="L69" i="8"/>
  <c r="N69" i="8" s="1"/>
  <c r="M68" i="8"/>
  <c r="O68" i="8" s="1"/>
  <c r="L68" i="8"/>
  <c r="N68" i="8" s="1"/>
  <c r="M67" i="8"/>
  <c r="O67" i="8" s="1"/>
  <c r="L67" i="8"/>
  <c r="N67" i="8" s="1"/>
  <c r="M66" i="8"/>
  <c r="O66" i="8" s="1"/>
  <c r="L66" i="8"/>
  <c r="N66" i="8" s="1"/>
  <c r="M65" i="8"/>
  <c r="O65" i="8" s="1"/>
  <c r="L65" i="8"/>
  <c r="N65" i="8" s="1"/>
  <c r="M63" i="8"/>
  <c r="O63" i="8" s="1"/>
  <c r="L63" i="8"/>
  <c r="N63" i="8" s="1"/>
  <c r="M62" i="8"/>
  <c r="O62" i="8" s="1"/>
  <c r="L62" i="8"/>
  <c r="N62" i="8" s="1"/>
  <c r="M60" i="8"/>
  <c r="O60" i="8" s="1"/>
  <c r="L60" i="8"/>
  <c r="N60" i="8" s="1"/>
  <c r="M59" i="8"/>
  <c r="O59" i="8" s="1"/>
  <c r="L59" i="8"/>
  <c r="N59" i="8" s="1"/>
  <c r="M58" i="8"/>
  <c r="O58" i="8" s="1"/>
  <c r="L58" i="8"/>
  <c r="N58" i="8" s="1"/>
  <c r="M57" i="8"/>
  <c r="O57" i="8" s="1"/>
  <c r="L57" i="8"/>
  <c r="N57" i="8" s="1"/>
  <c r="M56" i="8"/>
  <c r="O56" i="8" s="1"/>
  <c r="L56" i="8"/>
  <c r="N56" i="8" s="1"/>
  <c r="M55" i="8"/>
  <c r="O55" i="8" s="1"/>
  <c r="L55" i="8"/>
  <c r="N55" i="8" s="1"/>
  <c r="M54" i="8"/>
  <c r="O54" i="8" s="1"/>
  <c r="L54" i="8"/>
  <c r="N54" i="8" s="1"/>
  <c r="M51" i="8"/>
  <c r="O51" i="8" s="1"/>
  <c r="L51" i="8"/>
  <c r="N51" i="8" s="1"/>
  <c r="M50" i="8"/>
  <c r="O50" i="8" s="1"/>
  <c r="L50" i="8"/>
  <c r="N50" i="8" s="1"/>
  <c r="M31" i="8"/>
  <c r="O31" i="8" s="1"/>
  <c r="L31" i="8"/>
  <c r="N31" i="8" s="1"/>
  <c r="M45" i="8"/>
  <c r="M38" i="8"/>
  <c r="M37" i="8"/>
  <c r="M36" i="8"/>
  <c r="M35" i="8"/>
  <c r="M34" i="8"/>
  <c r="M33" i="8"/>
  <c r="M32" i="8"/>
  <c r="O32" i="8" s="1"/>
  <c r="L32" i="8"/>
  <c r="N32" i="8" s="1"/>
  <c r="M23" i="8"/>
  <c r="O23" i="8" s="1"/>
  <c r="L23" i="8"/>
  <c r="N23" i="8" s="1"/>
  <c r="M28" i="8"/>
  <c r="O28" i="8" s="1"/>
  <c r="L28" i="8"/>
  <c r="N28" i="8" s="1"/>
  <c r="M27" i="8"/>
  <c r="O27" i="8" s="1"/>
  <c r="L27" i="8"/>
  <c r="N27" i="8" s="1"/>
  <c r="M26" i="8"/>
  <c r="O26" i="8" s="1"/>
  <c r="L26" i="8"/>
  <c r="N26" i="8" s="1"/>
  <c r="M24" i="8"/>
  <c r="O24" i="8" s="1"/>
  <c r="L24" i="8"/>
  <c r="N24" i="8" s="1"/>
  <c r="M22" i="8"/>
  <c r="O22" i="8" s="1"/>
  <c r="L22" i="8"/>
  <c r="N22" i="8" s="1"/>
  <c r="R38" i="8" l="1"/>
  <c r="S37" i="8"/>
  <c r="T37" i="8" s="1"/>
  <c r="Q189" i="8"/>
  <c r="R39" i="8" l="1"/>
  <c r="S38" i="8"/>
  <c r="T38" i="8" s="1"/>
  <c r="Q190" i="8"/>
  <c r="R40" i="8" l="1"/>
  <c r="S39" i="8"/>
  <c r="T39" i="8" s="1"/>
  <c r="Q191" i="8"/>
  <c r="R41" i="8" l="1"/>
  <c r="S40" i="8"/>
  <c r="T40" i="8" s="1"/>
  <c r="Q192" i="8"/>
  <c r="R42" i="8" l="1"/>
  <c r="S41" i="8"/>
  <c r="T41" i="8" s="1"/>
  <c r="Q193" i="8"/>
  <c r="R43" i="8" l="1"/>
  <c r="S42" i="8"/>
  <c r="T42" i="8" s="1"/>
  <c r="Q194" i="8"/>
  <c r="R44" i="8" l="1"/>
  <c r="S43" i="8"/>
  <c r="T43" i="8" s="1"/>
  <c r="Q195" i="8"/>
  <c r="R45" i="8" l="1"/>
  <c r="S44" i="8"/>
  <c r="T44" i="8" s="1"/>
  <c r="Q196" i="8"/>
  <c r="R46" i="8" l="1"/>
  <c r="S45" i="8"/>
  <c r="T45" i="8" s="1"/>
  <c r="Q197" i="8"/>
  <c r="R47" i="8" l="1"/>
  <c r="S46" i="8"/>
  <c r="T46" i="8" s="1"/>
  <c r="Q198" i="8"/>
  <c r="R48" i="8" l="1"/>
  <c r="S47" i="8"/>
  <c r="T47" i="8" s="1"/>
  <c r="Q199" i="8"/>
  <c r="R49" i="8" l="1"/>
  <c r="S48" i="8"/>
  <c r="T48" i="8" s="1"/>
  <c r="Q200" i="8"/>
  <c r="R50" i="8" l="1"/>
  <c r="S49" i="8"/>
  <c r="T49" i="8" s="1"/>
  <c r="Q201" i="8"/>
  <c r="R51" i="8" l="1"/>
  <c r="S50" i="8"/>
  <c r="T50" i="8" s="1"/>
  <c r="Q202" i="8"/>
  <c r="R52" i="8" l="1"/>
  <c r="S51" i="8"/>
  <c r="T51" i="8" s="1"/>
  <c r="Q203" i="8"/>
  <c r="R53" i="8" l="1"/>
  <c r="S52" i="8"/>
  <c r="T52" i="8" s="1"/>
  <c r="Q204" i="8"/>
  <c r="R54" i="8" l="1"/>
  <c r="S53" i="8"/>
  <c r="T53" i="8" s="1"/>
  <c r="Q205" i="8"/>
  <c r="R55" i="8" l="1"/>
  <c r="S54" i="8"/>
  <c r="T54" i="8" s="1"/>
  <c r="Q206" i="8"/>
  <c r="R56" i="8" l="1"/>
  <c r="S55" i="8"/>
  <c r="T55" i="8" s="1"/>
  <c r="Q207" i="8"/>
  <c r="R57" i="8" l="1"/>
  <c r="S56" i="8"/>
  <c r="T56" i="8" s="1"/>
  <c r="Q208" i="8"/>
  <c r="R58" i="8" l="1"/>
  <c r="S57" i="8"/>
  <c r="T57" i="8" s="1"/>
  <c r="Q209" i="8"/>
  <c r="R59" i="8" l="1"/>
  <c r="S58" i="8"/>
  <c r="T58" i="8" s="1"/>
  <c r="Q210" i="8"/>
  <c r="R60" i="8" l="1"/>
  <c r="S59" i="8"/>
  <c r="T59" i="8" s="1"/>
  <c r="Q211" i="8"/>
  <c r="R61" i="8" l="1"/>
  <c r="S60" i="8"/>
  <c r="T60" i="8" s="1"/>
  <c r="Q212" i="8"/>
  <c r="R62" i="8" l="1"/>
  <c r="S61" i="8"/>
  <c r="T61" i="8" s="1"/>
  <c r="Q213" i="8"/>
  <c r="R63" i="8" l="1"/>
  <c r="S62" i="8"/>
  <c r="T62" i="8" s="1"/>
  <c r="Q214" i="8"/>
  <c r="R64" i="8" l="1"/>
  <c r="S63" i="8"/>
  <c r="T63" i="8" s="1"/>
  <c r="Q215" i="8"/>
  <c r="R65" i="8" l="1"/>
  <c r="S64" i="8"/>
  <c r="T64" i="8" s="1"/>
  <c r="Q216" i="8"/>
  <c r="R66" i="8" l="1"/>
  <c r="S65" i="8"/>
  <c r="T65" i="8" s="1"/>
  <c r="Q217" i="8"/>
  <c r="R67" i="8" l="1"/>
  <c r="S66" i="8"/>
  <c r="T66" i="8" s="1"/>
  <c r="Q218" i="8"/>
  <c r="R68" i="8" l="1"/>
  <c r="S67" i="8"/>
  <c r="T67" i="8" s="1"/>
  <c r="Q219" i="8"/>
  <c r="R69" i="8" l="1"/>
  <c r="S68" i="8"/>
  <c r="T68" i="8" s="1"/>
  <c r="Q220" i="8"/>
  <c r="R70" i="8" l="1"/>
  <c r="S69" i="8"/>
  <c r="T69" i="8" s="1"/>
  <c r="Q221" i="8"/>
  <c r="R71" i="8" l="1"/>
  <c r="S70" i="8"/>
  <c r="T70" i="8" s="1"/>
  <c r="Q222" i="8"/>
  <c r="R72" i="8" l="1"/>
  <c r="S71" i="8"/>
  <c r="T71" i="8" s="1"/>
  <c r="Q223" i="8"/>
  <c r="R73" i="8" l="1"/>
  <c r="S72" i="8"/>
  <c r="T72" i="8" s="1"/>
  <c r="Q224" i="8"/>
  <c r="R74" i="8" l="1"/>
  <c r="S73" i="8"/>
  <c r="T73" i="8" s="1"/>
  <c r="Q225" i="8"/>
  <c r="R75" i="8" l="1"/>
  <c r="S74" i="8"/>
  <c r="T74" i="8" s="1"/>
  <c r="Q226" i="8"/>
  <c r="R76" i="8" l="1"/>
  <c r="S75" i="8"/>
  <c r="T75" i="8" s="1"/>
  <c r="Q227" i="8"/>
  <c r="R77" i="8" l="1"/>
  <c r="S76" i="8"/>
  <c r="T76" i="8" s="1"/>
  <c r="Q228" i="8"/>
  <c r="R78" i="8" l="1"/>
  <c r="S77" i="8"/>
  <c r="T77" i="8" s="1"/>
  <c r="Q229" i="8"/>
  <c r="Q230" i="8" s="1"/>
  <c r="Q231" i="8" l="1"/>
  <c r="R79" i="8"/>
  <c r="S78" i="8"/>
  <c r="T78" i="8" s="1"/>
  <c r="Q232" i="8" l="1"/>
  <c r="R80" i="8"/>
  <c r="S79" i="8"/>
  <c r="T79" i="8" s="1"/>
  <c r="R81" i="8" l="1"/>
  <c r="S80" i="8"/>
  <c r="T80" i="8" s="1"/>
  <c r="Q233" i="8"/>
  <c r="R82" i="8" l="1"/>
  <c r="S81" i="8"/>
  <c r="T81" i="8" s="1"/>
  <c r="Q234" i="8"/>
  <c r="R83" i="8" l="1"/>
  <c r="S82" i="8"/>
  <c r="T82" i="8" s="1"/>
  <c r="Q235" i="8"/>
  <c r="R84" i="8" l="1"/>
  <c r="S83" i="8"/>
  <c r="T83" i="8" s="1"/>
  <c r="Q236" i="8"/>
  <c r="R85" i="8" l="1"/>
  <c r="S84" i="8"/>
  <c r="T84" i="8" s="1"/>
  <c r="Q237" i="8"/>
  <c r="R86" i="8" l="1"/>
  <c r="S85" i="8"/>
  <c r="T85" i="8" s="1"/>
  <c r="Q238" i="8"/>
  <c r="R87" i="8" l="1"/>
  <c r="S86" i="8"/>
  <c r="T86" i="8" s="1"/>
  <c r="Q239" i="8"/>
  <c r="R88" i="8" l="1"/>
  <c r="S87" i="8"/>
  <c r="T87" i="8" s="1"/>
  <c r="Q240" i="8"/>
  <c r="R89" i="8" l="1"/>
  <c r="S88" i="8"/>
  <c r="T88" i="8" s="1"/>
  <c r="Q241" i="8"/>
  <c r="R90" i="8" l="1"/>
  <c r="S89" i="8"/>
  <c r="T89" i="8" s="1"/>
  <c r="Q242" i="8"/>
  <c r="R91" i="8" l="1"/>
  <c r="S90" i="8"/>
  <c r="T90" i="8" s="1"/>
  <c r="Q243" i="8"/>
  <c r="R92" i="8" l="1"/>
  <c r="S91" i="8"/>
  <c r="T91" i="8" s="1"/>
  <c r="Q244" i="8"/>
  <c r="R93" i="8" l="1"/>
  <c r="S92" i="8"/>
  <c r="T92" i="8" s="1"/>
  <c r="Q245" i="8"/>
  <c r="R94" i="8" l="1"/>
  <c r="S93" i="8"/>
  <c r="T93" i="8" s="1"/>
  <c r="Q246" i="8"/>
  <c r="R95" i="8" l="1"/>
  <c r="S94" i="8"/>
  <c r="T94" i="8" s="1"/>
  <c r="Q247" i="8"/>
  <c r="R96" i="8" l="1"/>
  <c r="S95" i="8"/>
  <c r="T95" i="8" s="1"/>
  <c r="Q248" i="8"/>
  <c r="R97" i="8" l="1"/>
  <c r="S96" i="8"/>
  <c r="T96" i="8" s="1"/>
  <c r="Q249" i="8"/>
  <c r="R98" i="8" l="1"/>
  <c r="S97" i="8"/>
  <c r="T97" i="8" s="1"/>
  <c r="Q250" i="8"/>
  <c r="R99" i="8" l="1"/>
  <c r="S98" i="8"/>
  <c r="T98" i="8" s="1"/>
  <c r="Q251" i="8"/>
  <c r="R100" i="8" l="1"/>
  <c r="S99" i="8"/>
  <c r="T99" i="8" s="1"/>
  <c r="Q252" i="8"/>
  <c r="R101" i="8" l="1"/>
  <c r="S100" i="8"/>
  <c r="T100" i="8" s="1"/>
  <c r="Q253" i="8"/>
  <c r="R102" i="8" l="1"/>
  <c r="S101" i="8"/>
  <c r="T101" i="8" s="1"/>
  <c r="Q254" i="8"/>
  <c r="R103" i="8" l="1"/>
  <c r="S102" i="8"/>
  <c r="T102" i="8" s="1"/>
  <c r="Q255" i="8"/>
  <c r="R104" i="8" l="1"/>
  <c r="S103" i="8"/>
  <c r="T103" i="8" s="1"/>
  <c r="Q256" i="8"/>
  <c r="R105" i="8" l="1"/>
  <c r="S104" i="8"/>
  <c r="T104" i="8" s="1"/>
  <c r="Q257" i="8"/>
  <c r="R106" i="8" l="1"/>
  <c r="S105" i="8"/>
  <c r="T105" i="8" s="1"/>
  <c r="Q258" i="8"/>
  <c r="R107" i="8" l="1"/>
  <c r="S106" i="8"/>
  <c r="T106" i="8" s="1"/>
  <c r="Q259" i="8"/>
  <c r="R108" i="8" l="1"/>
  <c r="S107" i="8"/>
  <c r="T107" i="8" s="1"/>
  <c r="Q260" i="8"/>
  <c r="R109" i="8" l="1"/>
  <c r="S108" i="8"/>
  <c r="T108" i="8" s="1"/>
  <c r="Q261" i="8"/>
  <c r="R110" i="8" l="1"/>
  <c r="S109" i="8"/>
  <c r="T109" i="8" s="1"/>
  <c r="Q262" i="8"/>
  <c r="R111" i="8" l="1"/>
  <c r="S110" i="8"/>
  <c r="T110" i="8" s="1"/>
  <c r="Q263" i="8"/>
  <c r="R112" i="8" l="1"/>
  <c r="S111" i="8"/>
  <c r="T111" i="8" s="1"/>
  <c r="Q264" i="8"/>
  <c r="R113" i="8" l="1"/>
  <c r="S112" i="8"/>
  <c r="T112" i="8" s="1"/>
  <c r="Q265" i="8"/>
  <c r="R114" i="8" l="1"/>
  <c r="S113" i="8"/>
  <c r="T113" i="8" s="1"/>
  <c r="Q266" i="8"/>
  <c r="R115" i="8" l="1"/>
  <c r="S114" i="8"/>
  <c r="T114" i="8" s="1"/>
  <c r="Q267" i="8"/>
  <c r="R116" i="8" l="1"/>
  <c r="S115" i="8"/>
  <c r="T115" i="8" s="1"/>
  <c r="Q268" i="8"/>
  <c r="R117" i="8" l="1"/>
  <c r="S116" i="8"/>
  <c r="T116" i="8" s="1"/>
  <c r="Q269" i="8"/>
  <c r="R118" i="8" l="1"/>
  <c r="S117" i="8"/>
  <c r="T117" i="8" s="1"/>
  <c r="Q270" i="8"/>
  <c r="R119" i="8" l="1"/>
  <c r="S118" i="8"/>
  <c r="T118" i="8" s="1"/>
  <c r="Q271" i="8"/>
  <c r="R120" i="8" l="1"/>
  <c r="S119" i="8"/>
  <c r="T119" i="8" s="1"/>
  <c r="Q272" i="8"/>
  <c r="R121" i="8" l="1"/>
  <c r="S120" i="8"/>
  <c r="T120" i="8" s="1"/>
  <c r="Q273" i="8"/>
  <c r="R122" i="8" l="1"/>
  <c r="S121" i="8"/>
  <c r="T121" i="8" s="1"/>
  <c r="Q274" i="8"/>
  <c r="R123" i="8" l="1"/>
  <c r="S122" i="8"/>
  <c r="T122" i="8" s="1"/>
  <c r="Q275" i="8"/>
  <c r="R124" i="8" l="1"/>
  <c r="S123" i="8"/>
  <c r="T123" i="8" s="1"/>
  <c r="Q276" i="8"/>
  <c r="R125" i="8" l="1"/>
  <c r="S124" i="8"/>
  <c r="T124" i="8" s="1"/>
  <c r="Q277" i="8"/>
  <c r="R126" i="8" l="1"/>
  <c r="S125" i="8"/>
  <c r="T125" i="8" s="1"/>
  <c r="Q278" i="8"/>
  <c r="R127" i="8" l="1"/>
  <c r="S126" i="8"/>
  <c r="T126" i="8" s="1"/>
  <c r="Q279" i="8"/>
  <c r="R128" i="8" l="1"/>
  <c r="S127" i="8"/>
  <c r="T127" i="8" s="1"/>
  <c r="Q280" i="8"/>
  <c r="R129" i="8" l="1"/>
  <c r="S128" i="8"/>
  <c r="T128" i="8" s="1"/>
  <c r="Q281" i="8"/>
  <c r="R130" i="8" l="1"/>
  <c r="S129" i="8"/>
  <c r="T129" i="8" s="1"/>
  <c r="Q282" i="8"/>
  <c r="R131" i="8" l="1"/>
  <c r="S130" i="8"/>
  <c r="T130" i="8" s="1"/>
  <c r="Q283" i="8"/>
  <c r="R132" i="8" l="1"/>
  <c r="S131" i="8"/>
  <c r="T131" i="8" s="1"/>
  <c r="Q284" i="8"/>
  <c r="R133" i="8" l="1"/>
  <c r="S132" i="8"/>
  <c r="T132" i="8" s="1"/>
  <c r="Q285" i="8"/>
  <c r="R134" i="8" l="1"/>
  <c r="S133" i="8"/>
  <c r="T133" i="8" s="1"/>
  <c r="Q286" i="8"/>
  <c r="R135" i="8" l="1"/>
  <c r="S134" i="8"/>
  <c r="T134" i="8" s="1"/>
  <c r="Q287" i="8"/>
  <c r="R136" i="8" l="1"/>
  <c r="S135" i="8"/>
  <c r="T135" i="8" s="1"/>
  <c r="Q288" i="8"/>
  <c r="R137" i="8" l="1"/>
  <c r="S136" i="8"/>
  <c r="T136" i="8" s="1"/>
  <c r="Q289" i="8"/>
  <c r="R138" i="8" l="1"/>
  <c r="S137" i="8"/>
  <c r="T137" i="8" s="1"/>
  <c r="Q290" i="8"/>
  <c r="R139" i="8" l="1"/>
  <c r="S138" i="8"/>
  <c r="T138" i="8" s="1"/>
  <c r="Q291" i="8"/>
  <c r="R140" i="8" l="1"/>
  <c r="S139" i="8"/>
  <c r="T139" i="8" s="1"/>
  <c r="Q292" i="8"/>
  <c r="R141" i="8" l="1"/>
  <c r="S140" i="8"/>
  <c r="T140" i="8" s="1"/>
  <c r="Q293" i="8"/>
  <c r="R142" i="8" l="1"/>
  <c r="S141" i="8"/>
  <c r="T141" i="8" s="1"/>
  <c r="Q294" i="8"/>
  <c r="R143" i="8" l="1"/>
  <c r="S142" i="8"/>
  <c r="T142" i="8" s="1"/>
  <c r="Q295" i="8"/>
  <c r="R144" i="8" l="1"/>
  <c r="S143" i="8"/>
  <c r="T143" i="8" s="1"/>
  <c r="Q296" i="8"/>
  <c r="R145" i="8" l="1"/>
  <c r="S144" i="8"/>
  <c r="T144" i="8" s="1"/>
  <c r="Q297" i="8"/>
  <c r="R146" i="8" l="1"/>
  <c r="S145" i="8"/>
  <c r="T145" i="8" s="1"/>
  <c r="Q298" i="8"/>
  <c r="R147" i="8" l="1"/>
  <c r="S146" i="8"/>
  <c r="T146" i="8" s="1"/>
  <c r="Q299" i="8"/>
  <c r="R148" i="8" l="1"/>
  <c r="S147" i="8"/>
  <c r="T147" i="8" s="1"/>
  <c r="Q300" i="8"/>
  <c r="R149" i="8" l="1"/>
  <c r="S148" i="8"/>
  <c r="T148" i="8" s="1"/>
  <c r="Q301" i="8"/>
  <c r="R150" i="8" l="1"/>
  <c r="S149" i="8"/>
  <c r="T149" i="8" s="1"/>
  <c r="Q302" i="8"/>
  <c r="R151" i="8" l="1"/>
  <c r="S150" i="8"/>
  <c r="T150" i="8" s="1"/>
  <c r="Q303" i="8"/>
  <c r="R152" i="8" l="1"/>
  <c r="S151" i="8"/>
  <c r="T151" i="8" s="1"/>
  <c r="Q304" i="8"/>
  <c r="R153" i="8" l="1"/>
  <c r="R154" i="8" s="1"/>
  <c r="S152" i="8"/>
  <c r="T152" i="8" s="1"/>
  <c r="Q305" i="8"/>
  <c r="R155" i="8" l="1"/>
  <c r="S154" i="8"/>
  <c r="T154" i="8" s="1"/>
  <c r="S153" i="8"/>
  <c r="T153" i="8" s="1"/>
  <c r="Q306" i="8"/>
  <c r="R156" i="8" l="1"/>
  <c r="S155" i="8"/>
  <c r="T155" i="8" s="1"/>
  <c r="Q307" i="8"/>
  <c r="S156" i="8" l="1"/>
  <c r="T156" i="8" s="1"/>
  <c r="R157" i="8"/>
  <c r="Q308" i="8"/>
  <c r="R158" i="8" l="1"/>
  <c r="S157" i="8"/>
  <c r="T157" i="8" s="1"/>
  <c r="Q309" i="8"/>
  <c r="R159" i="8" l="1"/>
  <c r="S158" i="8"/>
  <c r="T158" i="8" s="1"/>
  <c r="Q310" i="8"/>
  <c r="R160" i="8" l="1"/>
  <c r="S159" i="8"/>
  <c r="T159" i="8" s="1"/>
  <c r="Q311" i="8"/>
  <c r="R161" i="8" l="1"/>
  <c r="S160" i="8"/>
  <c r="T160" i="8" s="1"/>
  <c r="Q312" i="8"/>
  <c r="R162" i="8" l="1"/>
  <c r="S161" i="8"/>
  <c r="T161" i="8" s="1"/>
  <c r="Q313" i="8"/>
  <c r="R163" i="8" l="1"/>
  <c r="S162" i="8"/>
  <c r="T162" i="8" s="1"/>
  <c r="Q314" i="8"/>
  <c r="S163" i="8" l="1"/>
  <c r="T163" i="8" s="1"/>
  <c r="R164" i="8"/>
  <c r="Q315" i="8"/>
  <c r="R165" i="8" l="1"/>
  <c r="S164" i="8"/>
  <c r="T164" i="8" s="1"/>
  <c r="Q316" i="8"/>
  <c r="R166" i="8" l="1"/>
  <c r="S165" i="8"/>
  <c r="T165" i="8" s="1"/>
  <c r="Q317" i="8"/>
  <c r="R167" i="8" l="1"/>
  <c r="S166" i="8"/>
  <c r="T166" i="8" s="1"/>
  <c r="Q318" i="8"/>
  <c r="R168" i="8" l="1"/>
  <c r="S167" i="8"/>
  <c r="T167" i="8" s="1"/>
  <c r="Q319" i="8"/>
  <c r="R169" i="8" l="1"/>
  <c r="S168" i="8"/>
  <c r="T168" i="8" s="1"/>
  <c r="Q320" i="8"/>
  <c r="R170" i="8" l="1"/>
  <c r="S169" i="8"/>
  <c r="T169" i="8" s="1"/>
  <c r="Q321" i="8"/>
  <c r="R171" i="8" l="1"/>
  <c r="S170" i="8"/>
  <c r="T170" i="8" s="1"/>
  <c r="Q322" i="8"/>
  <c r="R172" i="8" l="1"/>
  <c r="S171" i="8"/>
  <c r="T171" i="8" s="1"/>
  <c r="Q323" i="8"/>
  <c r="R173" i="8" l="1"/>
  <c r="S172" i="8"/>
  <c r="T172" i="8" s="1"/>
  <c r="Q324" i="8"/>
  <c r="R174" i="8" l="1"/>
  <c r="S173" i="8"/>
  <c r="T173" i="8" s="1"/>
  <c r="Q325" i="8"/>
  <c r="R175" i="8" l="1"/>
  <c r="S174" i="8"/>
  <c r="T174" i="8" s="1"/>
  <c r="Q326" i="8"/>
  <c r="R176" i="8" l="1"/>
  <c r="S175" i="8"/>
  <c r="T175" i="8" s="1"/>
  <c r="Q327" i="8"/>
  <c r="R177" i="8" l="1"/>
  <c r="S176" i="8"/>
  <c r="T176" i="8" s="1"/>
  <c r="Q328" i="8"/>
  <c r="R178" i="8" l="1"/>
  <c r="S177" i="8"/>
  <c r="T177" i="8" s="1"/>
  <c r="Q329" i="8"/>
  <c r="R179" i="8" l="1"/>
  <c r="S178" i="8"/>
  <c r="T178" i="8" s="1"/>
  <c r="Q330" i="8"/>
  <c r="R180" i="8" l="1"/>
  <c r="S179" i="8"/>
  <c r="T179" i="8" s="1"/>
  <c r="Q331" i="8"/>
  <c r="R181" i="8" l="1"/>
  <c r="S180" i="8"/>
  <c r="T180" i="8" s="1"/>
  <c r="Q332" i="8"/>
  <c r="R182" i="8" l="1"/>
  <c r="S181" i="8"/>
  <c r="T181" i="8" s="1"/>
  <c r="Q333" i="8"/>
  <c r="R183" i="8" l="1"/>
  <c r="S182" i="8"/>
  <c r="T182" i="8" s="1"/>
  <c r="Q334" i="8"/>
  <c r="R184" i="8" l="1"/>
  <c r="S183" i="8"/>
  <c r="T183" i="8" s="1"/>
  <c r="Q335" i="8"/>
  <c r="R185" i="8" l="1"/>
  <c r="S184" i="8"/>
  <c r="T184" i="8" s="1"/>
  <c r="Q336" i="8"/>
  <c r="R186" i="8" l="1"/>
  <c r="S185" i="8"/>
  <c r="T185" i="8" s="1"/>
  <c r="Q337" i="8"/>
  <c r="R187" i="8" l="1"/>
  <c r="S186" i="8"/>
  <c r="T186" i="8" s="1"/>
  <c r="R188" i="8" l="1"/>
  <c r="S187" i="8"/>
  <c r="T187" i="8" s="1"/>
  <c r="R189" i="8" l="1"/>
  <c r="S188" i="8"/>
  <c r="T188" i="8" s="1"/>
  <c r="Q341" i="8"/>
  <c r="R190" i="8" l="1"/>
  <c r="S189" i="8"/>
  <c r="T189" i="8" s="1"/>
  <c r="Q342" i="8"/>
  <c r="R191" i="8" l="1"/>
  <c r="S190" i="8"/>
  <c r="T190" i="8" s="1"/>
  <c r="Q343" i="8"/>
  <c r="R192" i="8" l="1"/>
  <c r="S191" i="8"/>
  <c r="T191" i="8" s="1"/>
  <c r="Q344" i="8"/>
  <c r="R193" i="8" l="1"/>
  <c r="S192" i="8"/>
  <c r="T192" i="8" s="1"/>
  <c r="Q345" i="8"/>
  <c r="R194" i="8" l="1"/>
  <c r="S193" i="8"/>
  <c r="T193" i="8" s="1"/>
  <c r="Q346" i="8"/>
  <c r="R195" i="8" l="1"/>
  <c r="S194" i="8"/>
  <c r="T194" i="8" s="1"/>
  <c r="Q347" i="8"/>
  <c r="R196" i="8" l="1"/>
  <c r="S195" i="8"/>
  <c r="T195" i="8" s="1"/>
  <c r="Q348" i="8"/>
  <c r="R197" i="8" l="1"/>
  <c r="S196" i="8"/>
  <c r="T196" i="8" s="1"/>
  <c r="Q349" i="8"/>
  <c r="R198" i="8" l="1"/>
  <c r="S197" i="8"/>
  <c r="T197" i="8" s="1"/>
  <c r="Q350" i="8"/>
  <c r="R199" i="8" l="1"/>
  <c r="S198" i="8"/>
  <c r="T198" i="8" s="1"/>
  <c r="Q351" i="8"/>
  <c r="R200" i="8" l="1"/>
  <c r="S199" i="8"/>
  <c r="T199" i="8" s="1"/>
  <c r="Q352" i="8"/>
  <c r="R201" i="8" l="1"/>
  <c r="S200" i="8"/>
  <c r="T200" i="8" s="1"/>
  <c r="Q353" i="8"/>
  <c r="R202" i="8" l="1"/>
  <c r="S201" i="8"/>
  <c r="T201" i="8" s="1"/>
  <c r="Q354" i="8"/>
  <c r="R203" i="8" l="1"/>
  <c r="S202" i="8"/>
  <c r="T202" i="8" s="1"/>
  <c r="Q355" i="8"/>
  <c r="R204" i="8" l="1"/>
  <c r="S203" i="8"/>
  <c r="T203" i="8" s="1"/>
  <c r="Q356" i="8"/>
  <c r="R205" i="8" l="1"/>
  <c r="S204" i="8"/>
  <c r="T204" i="8" s="1"/>
  <c r="Q357" i="8"/>
  <c r="R206" i="8" l="1"/>
  <c r="S205" i="8"/>
  <c r="T205" i="8" s="1"/>
  <c r="Q358" i="8"/>
  <c r="R207" i="8" l="1"/>
  <c r="S206" i="8"/>
  <c r="T206" i="8" s="1"/>
  <c r="Q359" i="8"/>
  <c r="R208" i="8" l="1"/>
  <c r="S207" i="8"/>
  <c r="T207" i="8" s="1"/>
  <c r="Q360" i="8"/>
  <c r="R209" i="8" l="1"/>
  <c r="S208" i="8"/>
  <c r="T208" i="8" s="1"/>
  <c r="Q361" i="8"/>
  <c r="R210" i="8" l="1"/>
  <c r="S209" i="8"/>
  <c r="T209" i="8" s="1"/>
  <c r="Q362" i="8"/>
  <c r="R211" i="8" l="1"/>
  <c r="S210" i="8"/>
  <c r="T210" i="8" s="1"/>
  <c r="Q363" i="8"/>
  <c r="R212" i="8" l="1"/>
  <c r="S211" i="8"/>
  <c r="T211" i="8" s="1"/>
  <c r="Q364" i="8"/>
  <c r="R213" i="8" l="1"/>
  <c r="S212" i="8"/>
  <c r="T212" i="8" s="1"/>
  <c r="Q365" i="8"/>
  <c r="R214" i="8" l="1"/>
  <c r="S213" i="8"/>
  <c r="T213" i="8" s="1"/>
  <c r="Q366" i="8"/>
  <c r="R215" i="8" l="1"/>
  <c r="S214" i="8"/>
  <c r="T214" i="8" s="1"/>
  <c r="Q367" i="8"/>
  <c r="R216" i="8" l="1"/>
  <c r="S215" i="8"/>
  <c r="T215" i="8" s="1"/>
  <c r="Q368" i="8"/>
  <c r="R217" i="8" l="1"/>
  <c r="S216" i="8"/>
  <c r="T216" i="8" s="1"/>
  <c r="Q369" i="8"/>
  <c r="R218" i="8" l="1"/>
  <c r="S217" i="8"/>
  <c r="T217" i="8" s="1"/>
  <c r="Q370" i="8"/>
  <c r="R219" i="8" l="1"/>
  <c r="S218" i="8"/>
  <c r="T218" i="8" s="1"/>
  <c r="Q371" i="8"/>
  <c r="R220" i="8" l="1"/>
  <c r="S219" i="8"/>
  <c r="T219" i="8" s="1"/>
  <c r="Q372" i="8"/>
  <c r="R221" i="8" l="1"/>
  <c r="S220" i="8"/>
  <c r="T220" i="8" s="1"/>
  <c r="Q373" i="8"/>
  <c r="R222" i="8" l="1"/>
  <c r="S221" i="8"/>
  <c r="T221" i="8" s="1"/>
  <c r="Q374" i="8"/>
  <c r="R223" i="8" l="1"/>
  <c r="S222" i="8"/>
  <c r="T222" i="8" s="1"/>
  <c r="Q375" i="8"/>
  <c r="R224" i="8" l="1"/>
  <c r="S223" i="8"/>
  <c r="T223" i="8" s="1"/>
  <c r="Q376" i="8"/>
  <c r="R225" i="8" l="1"/>
  <c r="S224" i="8"/>
  <c r="T224" i="8" s="1"/>
  <c r="Q377" i="8"/>
  <c r="R226" i="8" l="1"/>
  <c r="S225" i="8"/>
  <c r="T225" i="8" s="1"/>
  <c r="Q378" i="8"/>
  <c r="R227" i="8" l="1"/>
  <c r="S226" i="8"/>
  <c r="T226" i="8" s="1"/>
  <c r="Q379" i="8"/>
  <c r="R228" i="8" l="1"/>
  <c r="S227" i="8"/>
  <c r="T227" i="8" s="1"/>
  <c r="Q380" i="8"/>
  <c r="R229" i="8" l="1"/>
  <c r="R230" i="8" s="1"/>
  <c r="S228" i="8"/>
  <c r="T228" i="8" s="1"/>
  <c r="Q381" i="8"/>
  <c r="R231" i="8" l="1"/>
  <c r="S230" i="8"/>
  <c r="T230" i="8" s="1"/>
  <c r="S229" i="8"/>
  <c r="T229" i="8" s="1"/>
  <c r="Q382" i="8"/>
  <c r="R232" i="8" l="1"/>
  <c r="S232" i="8" s="1"/>
  <c r="T232" i="8" s="1"/>
  <c r="S231" i="8"/>
  <c r="T231" i="8" s="1"/>
  <c r="Q383" i="8"/>
  <c r="R233" i="8" l="1"/>
  <c r="Q384" i="8"/>
  <c r="R234" i="8" l="1"/>
  <c r="S233" i="8"/>
  <c r="T233" i="8" s="1"/>
  <c r="Q385" i="8"/>
  <c r="R235" i="8" l="1"/>
  <c r="S234" i="8"/>
  <c r="T234" i="8" s="1"/>
  <c r="Q386" i="8"/>
  <c r="R236" i="8" l="1"/>
  <c r="S235" i="8"/>
  <c r="T235" i="8" s="1"/>
  <c r="Q387" i="8"/>
  <c r="R237" i="8" l="1"/>
  <c r="S236" i="8"/>
  <c r="T236" i="8" s="1"/>
  <c r="Q388" i="8"/>
  <c r="R238" i="8" l="1"/>
  <c r="S237" i="8"/>
  <c r="T237" i="8" s="1"/>
  <c r="Q389" i="8"/>
  <c r="R239" i="8" l="1"/>
  <c r="S238" i="8"/>
  <c r="T238" i="8" s="1"/>
  <c r="Q390" i="8"/>
  <c r="R240" i="8" l="1"/>
  <c r="S239" i="8"/>
  <c r="T239" i="8" s="1"/>
  <c r="Q391" i="8"/>
  <c r="R241" i="8" l="1"/>
  <c r="S240" i="8"/>
  <c r="T240" i="8" s="1"/>
  <c r="Q392" i="8"/>
  <c r="R242" i="8" l="1"/>
  <c r="S241" i="8"/>
  <c r="T241" i="8" s="1"/>
  <c r="Q393" i="8"/>
  <c r="R243" i="8" l="1"/>
  <c r="S242" i="8"/>
  <c r="T242" i="8" s="1"/>
  <c r="Q394" i="8"/>
  <c r="R244" i="8" l="1"/>
  <c r="S243" i="8"/>
  <c r="T243" i="8" s="1"/>
  <c r="Q395" i="8"/>
  <c r="R245" i="8" l="1"/>
  <c r="S244" i="8"/>
  <c r="T244" i="8" s="1"/>
  <c r="Q396" i="8"/>
  <c r="R246" i="8" l="1"/>
  <c r="S245" i="8"/>
  <c r="T245" i="8" s="1"/>
  <c r="Q397" i="8"/>
  <c r="R247" i="8" l="1"/>
  <c r="S246" i="8"/>
  <c r="T246" i="8" s="1"/>
  <c r="Q398" i="8"/>
  <c r="R248" i="8" l="1"/>
  <c r="S247" i="8"/>
  <c r="T247" i="8" s="1"/>
  <c r="Q399" i="8"/>
  <c r="R249" i="8" l="1"/>
  <c r="S248" i="8"/>
  <c r="T248" i="8" s="1"/>
  <c r="Q400" i="8"/>
  <c r="R250" i="8" l="1"/>
  <c r="S249" i="8"/>
  <c r="T249" i="8" s="1"/>
  <c r="Q401" i="8"/>
  <c r="R251" i="8" l="1"/>
  <c r="S250" i="8"/>
  <c r="T250" i="8" s="1"/>
  <c r="Q402" i="8"/>
  <c r="R252" i="8" l="1"/>
  <c r="S251" i="8"/>
  <c r="T251" i="8" s="1"/>
  <c r="Q403" i="8"/>
  <c r="R253" i="8" l="1"/>
  <c r="S252" i="8"/>
  <c r="T252" i="8" s="1"/>
  <c r="Q404" i="8"/>
  <c r="R254" i="8" l="1"/>
  <c r="S253" i="8"/>
  <c r="T253" i="8" s="1"/>
  <c r="Q405" i="8"/>
  <c r="R255" i="8" l="1"/>
  <c r="S254" i="8"/>
  <c r="T254" i="8" s="1"/>
  <c r="Q406" i="8"/>
  <c r="R256" i="8" l="1"/>
  <c r="S255" i="8"/>
  <c r="T255" i="8" s="1"/>
  <c r="Q407" i="8"/>
  <c r="R257" i="8" l="1"/>
  <c r="S256" i="8"/>
  <c r="T256" i="8" s="1"/>
  <c r="Q408" i="8"/>
  <c r="R258" i="8" l="1"/>
  <c r="S257" i="8"/>
  <c r="T257" i="8" s="1"/>
  <c r="Q409" i="8"/>
  <c r="R259" i="8" l="1"/>
  <c r="S258" i="8"/>
  <c r="T258" i="8" s="1"/>
  <c r="Q410" i="8"/>
  <c r="R260" i="8" l="1"/>
  <c r="S259" i="8"/>
  <c r="T259" i="8" s="1"/>
  <c r="Q411" i="8"/>
  <c r="R261" i="8" l="1"/>
  <c r="S260" i="8"/>
  <c r="T260" i="8" s="1"/>
  <c r="Q412" i="8"/>
  <c r="R262" i="8" l="1"/>
  <c r="S261" i="8"/>
  <c r="T261" i="8" s="1"/>
  <c r="Q413" i="8"/>
  <c r="R263" i="8" l="1"/>
  <c r="S262" i="8"/>
  <c r="T262" i="8" s="1"/>
  <c r="Q414" i="8"/>
  <c r="R264" i="8" l="1"/>
  <c r="S263" i="8"/>
  <c r="T263" i="8" s="1"/>
  <c r="Q415" i="8"/>
  <c r="R265" i="8" l="1"/>
  <c r="S264" i="8"/>
  <c r="T264" i="8" s="1"/>
  <c r="Q416" i="8"/>
  <c r="R266" i="8" l="1"/>
  <c r="S265" i="8"/>
  <c r="T265" i="8" s="1"/>
  <c r="Q417" i="8"/>
  <c r="R267" i="8" l="1"/>
  <c r="S266" i="8"/>
  <c r="T266" i="8" s="1"/>
  <c r="Q418" i="8"/>
  <c r="R268" i="8" l="1"/>
  <c r="S267" i="8"/>
  <c r="T267" i="8" s="1"/>
  <c r="Q419" i="8"/>
  <c r="R269" i="8" l="1"/>
  <c r="S268" i="8"/>
  <c r="T268" i="8" s="1"/>
  <c r="Q420" i="8"/>
  <c r="R270" i="8" l="1"/>
  <c r="S269" i="8"/>
  <c r="T269" i="8" s="1"/>
  <c r="Q421" i="8"/>
  <c r="R271" i="8" l="1"/>
  <c r="S270" i="8"/>
  <c r="T270" i="8" s="1"/>
  <c r="Q422" i="8"/>
  <c r="R272" i="8" l="1"/>
  <c r="S271" i="8"/>
  <c r="T271" i="8" s="1"/>
  <c r="Q423" i="8"/>
  <c r="R273" i="8" l="1"/>
  <c r="S272" i="8"/>
  <c r="T272" i="8" s="1"/>
  <c r="Q424" i="8"/>
  <c r="R274" i="8" l="1"/>
  <c r="S273" i="8"/>
  <c r="T273" i="8" s="1"/>
  <c r="Q425" i="8"/>
  <c r="R275" i="8" l="1"/>
  <c r="S274" i="8"/>
  <c r="T274" i="8" s="1"/>
  <c r="Q426" i="8"/>
  <c r="R276" i="8" l="1"/>
  <c r="S275" i="8"/>
  <c r="T275" i="8" s="1"/>
  <c r="Q427" i="8"/>
  <c r="R277" i="8" l="1"/>
  <c r="S276" i="8"/>
  <c r="T276" i="8" s="1"/>
  <c r="Q428" i="8"/>
  <c r="R278" i="8" l="1"/>
  <c r="S277" i="8"/>
  <c r="T277" i="8" s="1"/>
  <c r="Q429" i="8"/>
  <c r="R279" i="8" l="1"/>
  <c r="S278" i="8"/>
  <c r="T278" i="8" s="1"/>
  <c r="Q430" i="8"/>
  <c r="R280" i="8" l="1"/>
  <c r="S279" i="8"/>
  <c r="T279" i="8" s="1"/>
  <c r="Q431" i="8"/>
  <c r="R281" i="8" l="1"/>
  <c r="S280" i="8"/>
  <c r="T280" i="8" s="1"/>
  <c r="Q432" i="8"/>
  <c r="R282" i="8" l="1"/>
  <c r="S281" i="8"/>
  <c r="T281" i="8" s="1"/>
  <c r="Q433" i="8"/>
  <c r="R283" i="8" l="1"/>
  <c r="S282" i="8"/>
  <c r="T282" i="8" s="1"/>
  <c r="Q434" i="8"/>
  <c r="R284" i="8" l="1"/>
  <c r="S283" i="8"/>
  <c r="T283" i="8" s="1"/>
  <c r="Q435" i="8"/>
  <c r="R285" i="8" l="1"/>
  <c r="S284" i="8"/>
  <c r="T284" i="8" s="1"/>
  <c r="Q436" i="8"/>
  <c r="R286" i="8" l="1"/>
  <c r="S285" i="8"/>
  <c r="T285" i="8" s="1"/>
  <c r="Q437" i="8"/>
  <c r="R287" i="8" l="1"/>
  <c r="S286" i="8"/>
  <c r="T286" i="8" s="1"/>
  <c r="Q438" i="8"/>
  <c r="R288" i="8" l="1"/>
  <c r="S287" i="8"/>
  <c r="T287" i="8" s="1"/>
  <c r="Q439" i="8"/>
  <c r="R289" i="8" l="1"/>
  <c r="S288" i="8"/>
  <c r="T288" i="8" s="1"/>
  <c r="Q440" i="8"/>
  <c r="R290" i="8" l="1"/>
  <c r="S289" i="8"/>
  <c r="T289" i="8" s="1"/>
  <c r="Q441" i="8"/>
  <c r="R291" i="8" l="1"/>
  <c r="S290" i="8"/>
  <c r="T290" i="8" s="1"/>
  <c r="Q442" i="8"/>
  <c r="R292" i="8" l="1"/>
  <c r="S291" i="8"/>
  <c r="T291" i="8" s="1"/>
  <c r="Q443" i="8"/>
  <c r="R293" i="8" l="1"/>
  <c r="S292" i="8"/>
  <c r="T292" i="8" s="1"/>
  <c r="Q444" i="8"/>
  <c r="R294" i="8" l="1"/>
  <c r="S293" i="8"/>
  <c r="T293" i="8" s="1"/>
  <c r="Q445" i="8"/>
  <c r="R295" i="8" l="1"/>
  <c r="S294" i="8"/>
  <c r="T294" i="8" s="1"/>
  <c r="Q446" i="8"/>
  <c r="R296" i="8" l="1"/>
  <c r="S295" i="8"/>
  <c r="T295" i="8" s="1"/>
  <c r="Q447" i="8"/>
  <c r="R297" i="8" l="1"/>
  <c r="S296" i="8"/>
  <c r="T296" i="8" s="1"/>
  <c r="Q448" i="8"/>
  <c r="R298" i="8" l="1"/>
  <c r="S297" i="8"/>
  <c r="T297" i="8" s="1"/>
  <c r="Q449" i="8"/>
  <c r="R299" i="8" l="1"/>
  <c r="S298" i="8"/>
  <c r="T298" i="8" s="1"/>
  <c r="Q450" i="8"/>
  <c r="R300" i="8" l="1"/>
  <c r="S299" i="8"/>
  <c r="T299" i="8" s="1"/>
  <c r="Q451" i="8"/>
  <c r="R301" i="8" l="1"/>
  <c r="S300" i="8"/>
  <c r="T300" i="8" s="1"/>
  <c r="Q452" i="8"/>
  <c r="R302" i="8" l="1"/>
  <c r="S301" i="8"/>
  <c r="T301" i="8" s="1"/>
  <c r="Q453" i="8"/>
  <c r="R303" i="8" l="1"/>
  <c r="S302" i="8"/>
  <c r="T302" i="8" s="1"/>
  <c r="Q454" i="8"/>
  <c r="R304" i="8" l="1"/>
  <c r="S303" i="8"/>
  <c r="T303" i="8" s="1"/>
  <c r="Q455" i="8"/>
  <c r="R305" i="8" l="1"/>
  <c r="S304" i="8"/>
  <c r="T304" i="8" s="1"/>
  <c r="Q456" i="8"/>
  <c r="R306" i="8" l="1"/>
  <c r="S305" i="8"/>
  <c r="T305" i="8" s="1"/>
  <c r="Q457" i="8"/>
  <c r="R307" i="8" l="1"/>
  <c r="S306" i="8"/>
  <c r="T306" i="8" s="1"/>
  <c r="Q458" i="8"/>
  <c r="R308" i="8" l="1"/>
  <c r="S307" i="8"/>
  <c r="T307" i="8" s="1"/>
  <c r="Q459" i="8"/>
  <c r="R309" i="8" l="1"/>
  <c r="S308" i="8"/>
  <c r="T308" i="8" s="1"/>
  <c r="Q460" i="8"/>
  <c r="R310" i="8" l="1"/>
  <c r="S309" i="8"/>
  <c r="T309" i="8" s="1"/>
  <c r="Q461" i="8"/>
  <c r="R311" i="8" l="1"/>
  <c r="S310" i="8"/>
  <c r="T310" i="8" s="1"/>
  <c r="Q462" i="8"/>
  <c r="R312" i="8" l="1"/>
  <c r="S311" i="8"/>
  <c r="T311" i="8" s="1"/>
  <c r="Q463" i="8"/>
  <c r="R313" i="8" l="1"/>
  <c r="S312" i="8"/>
  <c r="T312" i="8" s="1"/>
  <c r="Q464" i="8"/>
  <c r="R314" i="8" l="1"/>
  <c r="S313" i="8"/>
  <c r="T313" i="8" s="1"/>
  <c r="Q465" i="8"/>
  <c r="R315" i="8" l="1"/>
  <c r="S314" i="8"/>
  <c r="T314" i="8" s="1"/>
  <c r="Q466" i="8"/>
  <c r="R316" i="8" l="1"/>
  <c r="S315" i="8"/>
  <c r="T315" i="8" s="1"/>
  <c r="Q467" i="8"/>
  <c r="R317" i="8" l="1"/>
  <c r="S316" i="8"/>
  <c r="T316" i="8" s="1"/>
  <c r="Q468" i="8"/>
  <c r="R318" i="8" l="1"/>
  <c r="S317" i="8"/>
  <c r="T317" i="8" s="1"/>
  <c r="Q469" i="8"/>
  <c r="R319" i="8" l="1"/>
  <c r="S318" i="8"/>
  <c r="T318" i="8" s="1"/>
  <c r="Q470" i="8"/>
  <c r="R320" i="8" l="1"/>
  <c r="S319" i="8"/>
  <c r="T319" i="8" s="1"/>
  <c r="Q471" i="8"/>
  <c r="R321" i="8" l="1"/>
  <c r="S320" i="8"/>
  <c r="T320" i="8" s="1"/>
  <c r="Q472" i="8"/>
  <c r="R322" i="8" l="1"/>
  <c r="S321" i="8"/>
  <c r="T321" i="8" s="1"/>
  <c r="Q473" i="8"/>
  <c r="R323" i="8" l="1"/>
  <c r="S322" i="8"/>
  <c r="T322" i="8" s="1"/>
  <c r="Q474" i="8"/>
  <c r="R324" i="8" l="1"/>
  <c r="S323" i="8"/>
  <c r="T323" i="8" s="1"/>
  <c r="Q475" i="8"/>
  <c r="R325" i="8" l="1"/>
  <c r="S324" i="8"/>
  <c r="T324" i="8" s="1"/>
  <c r="Q476" i="8"/>
  <c r="R326" i="8" l="1"/>
  <c r="S325" i="8"/>
  <c r="T325" i="8" s="1"/>
  <c r="Q477" i="8"/>
  <c r="R327" i="8" l="1"/>
  <c r="S326" i="8"/>
  <c r="T326" i="8" s="1"/>
  <c r="Q478" i="8"/>
  <c r="R328" i="8" l="1"/>
  <c r="S327" i="8"/>
  <c r="T327" i="8" s="1"/>
  <c r="Q479" i="8"/>
  <c r="R329" i="8" l="1"/>
  <c r="S328" i="8"/>
  <c r="T328" i="8" s="1"/>
  <c r="Q480" i="8"/>
  <c r="R330" i="8" l="1"/>
  <c r="S329" i="8"/>
  <c r="T329" i="8" s="1"/>
  <c r="Q481" i="8"/>
  <c r="R331" i="8" l="1"/>
  <c r="S330" i="8"/>
  <c r="T330" i="8" s="1"/>
  <c r="Q482" i="8"/>
  <c r="R332" i="8" l="1"/>
  <c r="S331" i="8"/>
  <c r="T331" i="8" s="1"/>
  <c r="Q483" i="8"/>
  <c r="R333" i="8" l="1"/>
  <c r="S332" i="8"/>
  <c r="T332" i="8" s="1"/>
  <c r="Q484" i="8"/>
  <c r="R334" i="8" l="1"/>
  <c r="S333" i="8"/>
  <c r="T333" i="8" s="1"/>
  <c r="Q485" i="8"/>
  <c r="R335" i="8" l="1"/>
  <c r="S334" i="8"/>
  <c r="T334" i="8" s="1"/>
  <c r="Q486" i="8"/>
  <c r="R336" i="8" l="1"/>
  <c r="S335" i="8"/>
  <c r="T335" i="8" s="1"/>
  <c r="Q487" i="8"/>
  <c r="R337" i="8" l="1"/>
  <c r="S336" i="8"/>
  <c r="T336" i="8" s="1"/>
  <c r="Q488" i="8"/>
  <c r="S337" i="8" l="1"/>
  <c r="T337" i="8" s="1"/>
  <c r="Q489" i="8"/>
  <c r="Q490" i="8" l="1"/>
  <c r="R341" i="8" l="1"/>
  <c r="Q491" i="8"/>
  <c r="R342" i="8" l="1"/>
  <c r="S341" i="8"/>
  <c r="T341" i="8" s="1"/>
  <c r="Q492" i="8"/>
  <c r="R343" i="8" l="1"/>
  <c r="S342" i="8"/>
  <c r="T342" i="8" s="1"/>
  <c r="Q493" i="8"/>
  <c r="R344" i="8" l="1"/>
  <c r="S343" i="8"/>
  <c r="T343" i="8" s="1"/>
  <c r="Q494" i="8"/>
  <c r="R345" i="8" l="1"/>
  <c r="S344" i="8"/>
  <c r="T344" i="8" s="1"/>
  <c r="Q495" i="8"/>
  <c r="R346" i="8" l="1"/>
  <c r="S345" i="8"/>
  <c r="T345" i="8" s="1"/>
  <c r="Q496" i="8"/>
  <c r="R347" i="8" l="1"/>
  <c r="S346" i="8"/>
  <c r="T346" i="8" s="1"/>
  <c r="Q497" i="8"/>
  <c r="R348" i="8" l="1"/>
  <c r="S347" i="8"/>
  <c r="T347" i="8" s="1"/>
  <c r="Q498" i="8"/>
  <c r="R349" i="8" l="1"/>
  <c r="S348" i="8"/>
  <c r="T348" i="8" s="1"/>
  <c r="Q499" i="8"/>
  <c r="R350" i="8" l="1"/>
  <c r="S349" i="8"/>
  <c r="T349" i="8" s="1"/>
  <c r="Q500" i="8"/>
  <c r="R351" i="8" l="1"/>
  <c r="S350" i="8"/>
  <c r="T350" i="8" s="1"/>
  <c r="Q501" i="8"/>
  <c r="R352" i="8" l="1"/>
  <c r="S351" i="8"/>
  <c r="T351" i="8" s="1"/>
  <c r="Q502" i="8"/>
  <c r="R353" i="8" l="1"/>
  <c r="S352" i="8"/>
  <c r="T352" i="8" s="1"/>
  <c r="Q503" i="8"/>
  <c r="R354" i="8" l="1"/>
  <c r="S353" i="8"/>
  <c r="T353" i="8" s="1"/>
  <c r="Q504" i="8"/>
  <c r="R355" i="8" l="1"/>
  <c r="S354" i="8"/>
  <c r="T354" i="8" s="1"/>
  <c r="Q505" i="8"/>
  <c r="R356" i="8" l="1"/>
  <c r="S355" i="8"/>
  <c r="T355" i="8" s="1"/>
  <c r="Q506" i="8"/>
  <c r="R357" i="8" l="1"/>
  <c r="S356" i="8"/>
  <c r="T356" i="8" s="1"/>
  <c r="Q507" i="8"/>
  <c r="R358" i="8" l="1"/>
  <c r="S357" i="8"/>
  <c r="T357" i="8" s="1"/>
  <c r="Q508" i="8"/>
  <c r="R359" i="8" l="1"/>
  <c r="S358" i="8"/>
  <c r="T358" i="8" s="1"/>
  <c r="Q509" i="8"/>
  <c r="R360" i="8" l="1"/>
  <c r="S359" i="8"/>
  <c r="T359" i="8" s="1"/>
  <c r="Q510" i="8"/>
  <c r="R361" i="8" l="1"/>
  <c r="S360" i="8"/>
  <c r="T360" i="8" s="1"/>
  <c r="Q511" i="8"/>
  <c r="R362" i="8" l="1"/>
  <c r="S361" i="8"/>
  <c r="T361" i="8" s="1"/>
  <c r="Q512" i="8"/>
  <c r="R363" i="8" l="1"/>
  <c r="S362" i="8"/>
  <c r="T362" i="8" s="1"/>
  <c r="Q513" i="8"/>
  <c r="R364" i="8" l="1"/>
  <c r="S363" i="8"/>
  <c r="T363" i="8" s="1"/>
  <c r="Q514" i="8"/>
  <c r="R365" i="8" l="1"/>
  <c r="S364" i="8"/>
  <c r="T364" i="8" s="1"/>
  <c r="Q515" i="8"/>
  <c r="R366" i="8" l="1"/>
  <c r="S365" i="8"/>
  <c r="T365" i="8" s="1"/>
  <c r="Q516" i="8"/>
  <c r="R367" i="8" l="1"/>
  <c r="S366" i="8"/>
  <c r="T366" i="8" s="1"/>
  <c r="Q517" i="8"/>
  <c r="R368" i="8" l="1"/>
  <c r="S367" i="8"/>
  <c r="T367" i="8" s="1"/>
  <c r="Q518" i="8"/>
  <c r="R369" i="8" l="1"/>
  <c r="S368" i="8"/>
  <c r="T368" i="8" s="1"/>
  <c r="Q519" i="8"/>
  <c r="R370" i="8" l="1"/>
  <c r="S369" i="8"/>
  <c r="T369" i="8" s="1"/>
  <c r="Q520" i="8"/>
  <c r="R371" i="8" l="1"/>
  <c r="S370" i="8"/>
  <c r="T370" i="8" s="1"/>
  <c r="Q521" i="8"/>
  <c r="R372" i="8" l="1"/>
  <c r="S371" i="8"/>
  <c r="T371" i="8" s="1"/>
  <c r="Q522" i="8"/>
  <c r="R373" i="8" l="1"/>
  <c r="S372" i="8"/>
  <c r="T372" i="8" s="1"/>
  <c r="Q523" i="8"/>
  <c r="R374" i="8" l="1"/>
  <c r="S373" i="8"/>
  <c r="T373" i="8" s="1"/>
  <c r="Q524" i="8"/>
  <c r="R375" i="8" l="1"/>
  <c r="S374" i="8"/>
  <c r="T374" i="8" s="1"/>
  <c r="Q525" i="8"/>
  <c r="R376" i="8" l="1"/>
  <c r="S375" i="8"/>
  <c r="T375" i="8" s="1"/>
  <c r="Q526" i="8"/>
  <c r="R377" i="8" l="1"/>
  <c r="S376" i="8"/>
  <c r="T376" i="8" s="1"/>
  <c r="Q527" i="8"/>
  <c r="R378" i="8" l="1"/>
  <c r="S377" i="8"/>
  <c r="T377" i="8" s="1"/>
  <c r="Q528" i="8"/>
  <c r="R379" i="8" l="1"/>
  <c r="S378" i="8"/>
  <c r="T378" i="8" s="1"/>
  <c r="Q529" i="8"/>
  <c r="R380" i="8" l="1"/>
  <c r="S379" i="8"/>
  <c r="T379" i="8" s="1"/>
  <c r="Q530" i="8"/>
  <c r="R381" i="8" l="1"/>
  <c r="S380" i="8"/>
  <c r="T380" i="8" s="1"/>
  <c r="Q531" i="8"/>
  <c r="R382" i="8" l="1"/>
  <c r="S381" i="8"/>
  <c r="T381" i="8" s="1"/>
  <c r="Q532" i="8"/>
  <c r="R383" i="8" l="1"/>
  <c r="S382" i="8"/>
  <c r="T382" i="8" s="1"/>
  <c r="Q533" i="8"/>
  <c r="R384" i="8" l="1"/>
  <c r="S383" i="8"/>
  <c r="T383" i="8" s="1"/>
  <c r="Q534" i="8"/>
  <c r="R385" i="8" l="1"/>
  <c r="S384" i="8"/>
  <c r="T384" i="8" s="1"/>
  <c r="Q535" i="8"/>
  <c r="R386" i="8" l="1"/>
  <c r="S385" i="8"/>
  <c r="T385" i="8" s="1"/>
  <c r="Q536" i="8"/>
  <c r="R387" i="8" l="1"/>
  <c r="S386" i="8"/>
  <c r="T386" i="8" s="1"/>
  <c r="Q537" i="8"/>
  <c r="R388" i="8" l="1"/>
  <c r="S387" i="8"/>
  <c r="T387" i="8" s="1"/>
  <c r="Q538" i="8"/>
  <c r="R389" i="8" l="1"/>
  <c r="S388" i="8"/>
  <c r="T388" i="8" s="1"/>
  <c r="Q539" i="8"/>
  <c r="R390" i="8" l="1"/>
  <c r="S389" i="8"/>
  <c r="T389" i="8" s="1"/>
  <c r="Q540" i="8"/>
  <c r="R391" i="8" l="1"/>
  <c r="S390" i="8"/>
  <c r="T390" i="8" s="1"/>
  <c r="Q541" i="8"/>
  <c r="R392" i="8" l="1"/>
  <c r="S391" i="8"/>
  <c r="T391" i="8" s="1"/>
  <c r="Q542" i="8"/>
  <c r="R393" i="8" l="1"/>
  <c r="S392" i="8"/>
  <c r="T392" i="8" s="1"/>
  <c r="Q543" i="8"/>
  <c r="R394" i="8" l="1"/>
  <c r="S393" i="8"/>
  <c r="T393" i="8" s="1"/>
  <c r="Q544" i="8"/>
  <c r="R395" i="8" l="1"/>
  <c r="S394" i="8"/>
  <c r="T394" i="8" s="1"/>
  <c r="Q545" i="8"/>
  <c r="R396" i="8" l="1"/>
  <c r="S395" i="8"/>
  <c r="T395" i="8" s="1"/>
  <c r="Q546" i="8"/>
  <c r="R397" i="8" l="1"/>
  <c r="S396" i="8"/>
  <c r="T396" i="8" s="1"/>
  <c r="Q547" i="8"/>
  <c r="R398" i="8" l="1"/>
  <c r="S397" i="8"/>
  <c r="T397" i="8" s="1"/>
  <c r="Q548" i="8"/>
  <c r="R399" i="8" l="1"/>
  <c r="S398" i="8"/>
  <c r="T398" i="8" s="1"/>
  <c r="Q549" i="8"/>
  <c r="R400" i="8" l="1"/>
  <c r="S399" i="8"/>
  <c r="T399" i="8" s="1"/>
  <c r="Q550" i="8"/>
  <c r="R401" i="8" l="1"/>
  <c r="S400" i="8"/>
  <c r="T400" i="8" s="1"/>
  <c r="Q551" i="8"/>
  <c r="R402" i="8" l="1"/>
  <c r="S401" i="8"/>
  <c r="T401" i="8" s="1"/>
  <c r="Q552" i="8"/>
  <c r="R403" i="8" l="1"/>
  <c r="S402" i="8"/>
  <c r="T402" i="8" s="1"/>
  <c r="Q553" i="8"/>
  <c r="R404" i="8" l="1"/>
  <c r="S403" i="8"/>
  <c r="T403" i="8" s="1"/>
  <c r="Q554" i="8"/>
  <c r="R405" i="8" l="1"/>
  <c r="S404" i="8"/>
  <c r="T404" i="8" s="1"/>
  <c r="Q555" i="8"/>
  <c r="R406" i="8" l="1"/>
  <c r="S405" i="8"/>
  <c r="T405" i="8" s="1"/>
  <c r="Q556" i="8"/>
  <c r="R407" i="8" l="1"/>
  <c r="S406" i="8"/>
  <c r="T406" i="8" s="1"/>
  <c r="Q557" i="8"/>
  <c r="R408" i="8" l="1"/>
  <c r="S407" i="8"/>
  <c r="T407" i="8" s="1"/>
  <c r="Q558" i="8"/>
  <c r="R409" i="8" l="1"/>
  <c r="S408" i="8"/>
  <c r="T408" i="8" s="1"/>
  <c r="Q559" i="8"/>
  <c r="R410" i="8" l="1"/>
  <c r="S409" i="8"/>
  <c r="T409" i="8" s="1"/>
  <c r="Q560" i="8"/>
  <c r="R411" i="8" l="1"/>
  <c r="S410" i="8"/>
  <c r="T410" i="8" s="1"/>
  <c r="Q561" i="8"/>
  <c r="R412" i="8" l="1"/>
  <c r="S411" i="8"/>
  <c r="T411" i="8" s="1"/>
  <c r="Q562" i="8"/>
  <c r="R413" i="8" l="1"/>
  <c r="S412" i="8"/>
  <c r="T412" i="8" s="1"/>
  <c r="Q563" i="8"/>
  <c r="R414" i="8" l="1"/>
  <c r="S413" i="8"/>
  <c r="T413" i="8" s="1"/>
  <c r="Q564" i="8"/>
  <c r="R415" i="8" l="1"/>
  <c r="S414" i="8"/>
  <c r="T414" i="8" s="1"/>
  <c r="Q565" i="8"/>
  <c r="R416" i="8" l="1"/>
  <c r="S415" i="8"/>
  <c r="T415" i="8" s="1"/>
  <c r="Q566" i="8"/>
  <c r="R417" i="8" l="1"/>
  <c r="S416" i="8"/>
  <c r="T416" i="8" s="1"/>
  <c r="Q567" i="8"/>
  <c r="R418" i="8" l="1"/>
  <c r="S417" i="8"/>
  <c r="T417" i="8" s="1"/>
  <c r="Q568" i="8"/>
  <c r="Q569" i="8" s="1"/>
  <c r="Q570" i="8" l="1"/>
  <c r="R419" i="8"/>
  <c r="S418" i="8"/>
  <c r="T418" i="8" s="1"/>
  <c r="Q571" i="8" l="1"/>
  <c r="R420" i="8"/>
  <c r="S419" i="8"/>
  <c r="T419" i="8" s="1"/>
  <c r="Q572" i="8" l="1"/>
  <c r="R421" i="8"/>
  <c r="S420" i="8"/>
  <c r="T420" i="8" s="1"/>
  <c r="Q573" i="8" l="1"/>
  <c r="R422" i="8"/>
  <c r="S421" i="8"/>
  <c r="T421" i="8" s="1"/>
  <c r="Q574" i="8" l="1"/>
  <c r="R423" i="8"/>
  <c r="S422" i="8"/>
  <c r="T422" i="8" s="1"/>
  <c r="Q575" i="8" l="1"/>
  <c r="R424" i="8"/>
  <c r="S423" i="8"/>
  <c r="T423" i="8" s="1"/>
  <c r="R425" i="8" l="1"/>
  <c r="S424" i="8"/>
  <c r="T424" i="8" s="1"/>
  <c r="R426" i="8" l="1"/>
  <c r="S425" i="8"/>
  <c r="T425" i="8" s="1"/>
  <c r="Q576" i="8"/>
  <c r="R427" i="8" l="1"/>
  <c r="S426" i="8"/>
  <c r="T426" i="8" s="1"/>
  <c r="Q577" i="8"/>
  <c r="R428" i="8" l="1"/>
  <c r="S427" i="8"/>
  <c r="T427" i="8" s="1"/>
  <c r="Q578" i="8"/>
  <c r="R429" i="8" l="1"/>
  <c r="S428" i="8"/>
  <c r="T428" i="8" s="1"/>
  <c r="Q579" i="8"/>
  <c r="R430" i="8" l="1"/>
  <c r="S429" i="8"/>
  <c r="T429" i="8" s="1"/>
  <c r="Q580" i="8"/>
  <c r="R431" i="8" l="1"/>
  <c r="S430" i="8"/>
  <c r="T430" i="8" s="1"/>
  <c r="Q581" i="8"/>
  <c r="R432" i="8" l="1"/>
  <c r="S431" i="8"/>
  <c r="T431" i="8" s="1"/>
  <c r="Q582" i="8"/>
  <c r="R433" i="8" l="1"/>
  <c r="S432" i="8"/>
  <c r="T432" i="8" s="1"/>
  <c r="Q583" i="8"/>
  <c r="R434" i="8" l="1"/>
  <c r="S433" i="8"/>
  <c r="T433" i="8" s="1"/>
  <c r="Q584" i="8"/>
  <c r="R435" i="8" l="1"/>
  <c r="S434" i="8"/>
  <c r="T434" i="8" s="1"/>
  <c r="Q585" i="8"/>
  <c r="R436" i="8" l="1"/>
  <c r="S435" i="8"/>
  <c r="T435" i="8" s="1"/>
  <c r="Q586" i="8"/>
  <c r="R437" i="8" l="1"/>
  <c r="S436" i="8"/>
  <c r="T436" i="8" s="1"/>
  <c r="Q587" i="8"/>
  <c r="R438" i="8" l="1"/>
  <c r="S437" i="8"/>
  <c r="T437" i="8" s="1"/>
  <c r="Q588" i="8"/>
  <c r="R439" i="8" l="1"/>
  <c r="S438" i="8"/>
  <c r="T438" i="8" s="1"/>
  <c r="Q589" i="8"/>
  <c r="R440" i="8" l="1"/>
  <c r="S439" i="8"/>
  <c r="T439" i="8" s="1"/>
  <c r="Q590" i="8"/>
  <c r="R441" i="8" l="1"/>
  <c r="S440" i="8"/>
  <c r="T440" i="8" s="1"/>
  <c r="Q591" i="8"/>
  <c r="R442" i="8" l="1"/>
  <c r="S441" i="8"/>
  <c r="T441" i="8" s="1"/>
  <c r="Q592" i="8"/>
  <c r="R443" i="8" l="1"/>
  <c r="S442" i="8"/>
  <c r="T442" i="8" s="1"/>
  <c r="Q593" i="8"/>
  <c r="R444" i="8" l="1"/>
  <c r="S443" i="8"/>
  <c r="T443" i="8" s="1"/>
  <c r="Q594" i="8"/>
  <c r="R445" i="8" l="1"/>
  <c r="S444" i="8"/>
  <c r="T444" i="8" s="1"/>
  <c r="Q595" i="8"/>
  <c r="R446" i="8" l="1"/>
  <c r="S445" i="8"/>
  <c r="T445" i="8" s="1"/>
  <c r="Q596" i="8"/>
  <c r="R447" i="8" l="1"/>
  <c r="S446" i="8"/>
  <c r="T446" i="8" s="1"/>
  <c r="Q597" i="8"/>
  <c r="R448" i="8" l="1"/>
  <c r="S447" i="8"/>
  <c r="T447" i="8" s="1"/>
  <c r="Q598" i="8"/>
  <c r="R449" i="8" l="1"/>
  <c r="S448" i="8"/>
  <c r="T448" i="8" s="1"/>
  <c r="Q599" i="8"/>
  <c r="R450" i="8" l="1"/>
  <c r="S449" i="8"/>
  <c r="T449" i="8" s="1"/>
  <c r="Q600" i="8"/>
  <c r="R451" i="8" l="1"/>
  <c r="S450" i="8"/>
  <c r="T450" i="8" s="1"/>
  <c r="Q601" i="8"/>
  <c r="R452" i="8" l="1"/>
  <c r="S451" i="8"/>
  <c r="T451" i="8" s="1"/>
  <c r="Q602" i="8"/>
  <c r="R453" i="8" l="1"/>
  <c r="S452" i="8"/>
  <c r="T452" i="8" s="1"/>
  <c r="Q603" i="8"/>
  <c r="R454" i="8" l="1"/>
  <c r="S453" i="8"/>
  <c r="T453" i="8" s="1"/>
  <c r="Q604" i="8"/>
  <c r="R455" i="8" l="1"/>
  <c r="S454" i="8"/>
  <c r="T454" i="8" s="1"/>
  <c r="Q605" i="8"/>
  <c r="R456" i="8" l="1"/>
  <c r="S455" i="8"/>
  <c r="T455" i="8" s="1"/>
  <c r="Q606" i="8"/>
  <c r="R457" i="8" l="1"/>
  <c r="S456" i="8"/>
  <c r="T456" i="8" s="1"/>
  <c r="Q607" i="8"/>
  <c r="R458" i="8" l="1"/>
  <c r="S457" i="8"/>
  <c r="T457" i="8" s="1"/>
  <c r="Q608" i="8"/>
  <c r="R459" i="8" l="1"/>
  <c r="S458" i="8"/>
  <c r="T458" i="8" s="1"/>
  <c r="Q609" i="8"/>
  <c r="R460" i="8" l="1"/>
  <c r="S459" i="8"/>
  <c r="T459" i="8" s="1"/>
  <c r="Q610" i="8"/>
  <c r="R461" i="8" l="1"/>
  <c r="S460" i="8"/>
  <c r="T460" i="8" s="1"/>
  <c r="Q611" i="8"/>
  <c r="R462" i="8" l="1"/>
  <c r="S461" i="8"/>
  <c r="T461" i="8" s="1"/>
  <c r="Q612" i="8"/>
  <c r="R463" i="8" l="1"/>
  <c r="S462" i="8"/>
  <c r="T462" i="8" s="1"/>
  <c r="Q613" i="8"/>
  <c r="R464" i="8" l="1"/>
  <c r="S463" i="8"/>
  <c r="T463" i="8" s="1"/>
  <c r="Q614" i="8"/>
  <c r="R465" i="8" l="1"/>
  <c r="S464" i="8"/>
  <c r="T464" i="8" s="1"/>
  <c r="Q615" i="8"/>
  <c r="R466" i="8" l="1"/>
  <c r="S465" i="8"/>
  <c r="T465" i="8" s="1"/>
  <c r="Q616" i="8"/>
  <c r="R467" i="8" l="1"/>
  <c r="S466" i="8"/>
  <c r="T466" i="8" s="1"/>
  <c r="Q617" i="8"/>
  <c r="R468" i="8" l="1"/>
  <c r="S467" i="8"/>
  <c r="T467" i="8" s="1"/>
  <c r="Q618" i="8"/>
  <c r="R469" i="8" l="1"/>
  <c r="S468" i="8"/>
  <c r="T468" i="8" s="1"/>
  <c r="Q619" i="8"/>
  <c r="R470" i="8" l="1"/>
  <c r="S469" i="8"/>
  <c r="T469" i="8" s="1"/>
  <c r="Q620" i="8"/>
  <c r="R471" i="8" l="1"/>
  <c r="S470" i="8"/>
  <c r="T470" i="8" s="1"/>
  <c r="Q621" i="8"/>
  <c r="R472" i="8" l="1"/>
  <c r="S471" i="8"/>
  <c r="T471" i="8" s="1"/>
  <c r="Q622" i="8"/>
  <c r="R473" i="8" l="1"/>
  <c r="S472" i="8"/>
  <c r="T472" i="8" s="1"/>
  <c r="Q623" i="8"/>
  <c r="R474" i="8" l="1"/>
  <c r="S473" i="8"/>
  <c r="T473" i="8" s="1"/>
  <c r="Q624" i="8"/>
  <c r="R475" i="8" l="1"/>
  <c r="S474" i="8"/>
  <c r="T474" i="8" s="1"/>
  <c r="Q625" i="8"/>
  <c r="R476" i="8" l="1"/>
  <c r="S475" i="8"/>
  <c r="T475" i="8" s="1"/>
  <c r="Q626" i="8"/>
  <c r="R477" i="8" l="1"/>
  <c r="S476" i="8"/>
  <c r="T476" i="8" s="1"/>
  <c r="Q627" i="8"/>
  <c r="R478" i="8" l="1"/>
  <c r="S477" i="8"/>
  <c r="T477" i="8" s="1"/>
  <c r="Q628" i="8"/>
  <c r="R479" i="8" l="1"/>
  <c r="S478" i="8"/>
  <c r="T478" i="8" s="1"/>
  <c r="Q629" i="8"/>
  <c r="R480" i="8" l="1"/>
  <c r="S479" i="8"/>
  <c r="T479" i="8" s="1"/>
  <c r="Q630" i="8"/>
  <c r="R481" i="8" l="1"/>
  <c r="S480" i="8"/>
  <c r="T480" i="8" s="1"/>
  <c r="Q631" i="8"/>
  <c r="R482" i="8" l="1"/>
  <c r="S481" i="8"/>
  <c r="T481" i="8" s="1"/>
  <c r="Q632" i="8"/>
  <c r="R483" i="8" l="1"/>
  <c r="S482" i="8"/>
  <c r="T482" i="8" s="1"/>
  <c r="Q633" i="8"/>
  <c r="R484" i="8" l="1"/>
  <c r="S483" i="8"/>
  <c r="T483" i="8" s="1"/>
  <c r="Q634" i="8"/>
  <c r="R485" i="8" l="1"/>
  <c r="S484" i="8"/>
  <c r="T484" i="8" s="1"/>
  <c r="Q635" i="8"/>
  <c r="R486" i="8" l="1"/>
  <c r="S485" i="8"/>
  <c r="T485" i="8" s="1"/>
  <c r="Q636" i="8"/>
  <c r="R487" i="8" l="1"/>
  <c r="S486" i="8"/>
  <c r="T486" i="8" s="1"/>
  <c r="Q637" i="8"/>
  <c r="R488" i="8" l="1"/>
  <c r="S487" i="8"/>
  <c r="T487" i="8" s="1"/>
  <c r="Q638" i="8"/>
  <c r="R489" i="8" l="1"/>
  <c r="S488" i="8"/>
  <c r="T488" i="8" s="1"/>
  <c r="Q639" i="8"/>
  <c r="R490" i="8" l="1"/>
  <c r="S489" i="8"/>
  <c r="T489" i="8" s="1"/>
  <c r="Q640" i="8"/>
  <c r="R491" i="8" l="1"/>
  <c r="S490" i="8"/>
  <c r="T490" i="8" s="1"/>
  <c r="Q641" i="8"/>
  <c r="R492" i="8" l="1"/>
  <c r="S491" i="8"/>
  <c r="T491" i="8" s="1"/>
  <c r="Q642" i="8"/>
  <c r="R493" i="8" l="1"/>
  <c r="S492" i="8"/>
  <c r="T492" i="8" s="1"/>
  <c r="Q643" i="8"/>
  <c r="R494" i="8" l="1"/>
  <c r="S493" i="8"/>
  <c r="T493" i="8" s="1"/>
  <c r="Q644" i="8"/>
  <c r="R495" i="8" l="1"/>
  <c r="S494" i="8"/>
  <c r="T494" i="8" s="1"/>
  <c r="Q645" i="8"/>
  <c r="R496" i="8" l="1"/>
  <c r="S495" i="8"/>
  <c r="T495" i="8" s="1"/>
  <c r="Q646" i="8"/>
  <c r="R497" i="8" l="1"/>
  <c r="S496" i="8"/>
  <c r="T496" i="8" s="1"/>
  <c r="Q647" i="8"/>
  <c r="R498" i="8" l="1"/>
  <c r="S497" i="8"/>
  <c r="T497" i="8" s="1"/>
  <c r="Q648" i="8"/>
  <c r="R499" i="8" l="1"/>
  <c r="S498" i="8"/>
  <c r="T498" i="8" s="1"/>
  <c r="Q649" i="8"/>
  <c r="R500" i="8" l="1"/>
  <c r="S499" i="8"/>
  <c r="T499" i="8" s="1"/>
  <c r="Q650" i="8"/>
  <c r="R501" i="8" l="1"/>
  <c r="S500" i="8"/>
  <c r="T500" i="8" s="1"/>
  <c r="Q651" i="8"/>
  <c r="R502" i="8" l="1"/>
  <c r="S501" i="8"/>
  <c r="T501" i="8" s="1"/>
  <c r="Q652" i="8"/>
  <c r="R503" i="8" l="1"/>
  <c r="S502" i="8"/>
  <c r="T502" i="8" s="1"/>
  <c r="Q653" i="8"/>
  <c r="R504" i="8" l="1"/>
  <c r="S503" i="8"/>
  <c r="T503" i="8" s="1"/>
  <c r="Q654" i="8"/>
  <c r="R505" i="8" l="1"/>
  <c r="S504" i="8"/>
  <c r="T504" i="8" s="1"/>
  <c r="Q655" i="8"/>
  <c r="R506" i="8" l="1"/>
  <c r="S505" i="8"/>
  <c r="T505" i="8" s="1"/>
  <c r="Q656" i="8"/>
  <c r="R507" i="8" l="1"/>
  <c r="S506" i="8"/>
  <c r="T506" i="8" s="1"/>
  <c r="Q657" i="8"/>
  <c r="R508" i="8" l="1"/>
  <c r="S507" i="8"/>
  <c r="T507" i="8" s="1"/>
  <c r="Q658" i="8"/>
  <c r="R509" i="8" l="1"/>
  <c r="S508" i="8"/>
  <c r="T508" i="8" s="1"/>
  <c r="Q659" i="8"/>
  <c r="R510" i="8" l="1"/>
  <c r="S509" i="8"/>
  <c r="T509" i="8" s="1"/>
  <c r="Q660" i="8"/>
  <c r="R511" i="8" l="1"/>
  <c r="S510" i="8"/>
  <c r="T510" i="8" s="1"/>
  <c r="Q661" i="8"/>
  <c r="R512" i="8" l="1"/>
  <c r="S511" i="8"/>
  <c r="T511" i="8" s="1"/>
  <c r="Q662" i="8"/>
  <c r="R513" i="8" l="1"/>
  <c r="S512" i="8"/>
  <c r="T512" i="8" s="1"/>
  <c r="Q663" i="8"/>
  <c r="R514" i="8" l="1"/>
  <c r="S513" i="8"/>
  <c r="T513" i="8" s="1"/>
  <c r="Q664" i="8"/>
  <c r="R515" i="8" l="1"/>
  <c r="S514" i="8"/>
  <c r="T514" i="8" s="1"/>
  <c r="Q665" i="8"/>
  <c r="R516" i="8" l="1"/>
  <c r="S515" i="8"/>
  <c r="T515" i="8" s="1"/>
  <c r="Q666" i="8"/>
  <c r="R517" i="8" l="1"/>
  <c r="S516" i="8"/>
  <c r="T516" i="8" s="1"/>
  <c r="Q667" i="8"/>
  <c r="R518" i="8" l="1"/>
  <c r="S517" i="8"/>
  <c r="T517" i="8" s="1"/>
  <c r="Q668" i="8"/>
  <c r="R519" i="8" l="1"/>
  <c r="S518" i="8"/>
  <c r="T518" i="8" s="1"/>
  <c r="Q669" i="8"/>
  <c r="R520" i="8" l="1"/>
  <c r="S519" i="8"/>
  <c r="T519" i="8" s="1"/>
  <c r="Q670" i="8"/>
  <c r="R521" i="8" l="1"/>
  <c r="S520" i="8"/>
  <c r="T520" i="8" s="1"/>
  <c r="Q671" i="8"/>
  <c r="R522" i="8" l="1"/>
  <c r="S521" i="8"/>
  <c r="T521" i="8" s="1"/>
  <c r="Q672" i="8"/>
  <c r="R523" i="8" l="1"/>
  <c r="S522" i="8"/>
  <c r="T522" i="8" s="1"/>
  <c r="Q673" i="8"/>
  <c r="R524" i="8" l="1"/>
  <c r="S523" i="8"/>
  <c r="T523" i="8" s="1"/>
  <c r="Q674" i="8"/>
  <c r="R525" i="8" l="1"/>
  <c r="S524" i="8"/>
  <c r="T524" i="8" s="1"/>
  <c r="Q675" i="8"/>
  <c r="R526" i="8" l="1"/>
  <c r="S525" i="8"/>
  <c r="T525" i="8" s="1"/>
  <c r="Q676" i="8"/>
  <c r="R527" i="8" l="1"/>
  <c r="S526" i="8"/>
  <c r="T526" i="8" s="1"/>
  <c r="Q677" i="8"/>
  <c r="R528" i="8" l="1"/>
  <c r="S527" i="8"/>
  <c r="T527" i="8" s="1"/>
  <c r="Q678" i="8"/>
  <c r="R529" i="8" l="1"/>
  <c r="S528" i="8"/>
  <c r="T528" i="8" s="1"/>
  <c r="Q679" i="8"/>
  <c r="R530" i="8" l="1"/>
  <c r="S529" i="8"/>
  <c r="T529" i="8" s="1"/>
  <c r="Q680" i="8"/>
  <c r="R531" i="8" l="1"/>
  <c r="S530" i="8"/>
  <c r="T530" i="8" s="1"/>
  <c r="Q681" i="8"/>
  <c r="R532" i="8" l="1"/>
  <c r="S531" i="8"/>
  <c r="T531" i="8" s="1"/>
  <c r="Q682" i="8"/>
  <c r="R533" i="8" l="1"/>
  <c r="S532" i="8"/>
  <c r="T532" i="8" s="1"/>
  <c r="Q683" i="8"/>
  <c r="R534" i="8" l="1"/>
  <c r="S533" i="8"/>
  <c r="T533" i="8" s="1"/>
  <c r="Q684" i="8"/>
  <c r="R535" i="8" l="1"/>
  <c r="S534" i="8"/>
  <c r="T534" i="8" s="1"/>
  <c r="Q685" i="8"/>
  <c r="R536" i="8" l="1"/>
  <c r="S535" i="8"/>
  <c r="T535" i="8" s="1"/>
  <c r="Q686" i="8"/>
  <c r="R537" i="8" l="1"/>
  <c r="S536" i="8"/>
  <c r="T536" i="8" s="1"/>
  <c r="Q687" i="8"/>
  <c r="R538" i="8" l="1"/>
  <c r="S537" i="8"/>
  <c r="T537" i="8" s="1"/>
  <c r="Q688" i="8"/>
  <c r="R539" i="8" l="1"/>
  <c r="S538" i="8"/>
  <c r="T538" i="8" s="1"/>
  <c r="Q689" i="8"/>
  <c r="R540" i="8" l="1"/>
  <c r="S539" i="8"/>
  <c r="T539" i="8" s="1"/>
  <c r="Q690" i="8"/>
  <c r="R541" i="8" l="1"/>
  <c r="S540" i="8"/>
  <c r="T540" i="8" s="1"/>
  <c r="Q691" i="8"/>
  <c r="R542" i="8" l="1"/>
  <c r="S541" i="8"/>
  <c r="T541" i="8" s="1"/>
  <c r="Q692" i="8"/>
  <c r="R543" i="8" l="1"/>
  <c r="S542" i="8"/>
  <c r="T542" i="8" s="1"/>
  <c r="Q693" i="8"/>
  <c r="R544" i="8" l="1"/>
  <c r="S543" i="8"/>
  <c r="T543" i="8" s="1"/>
  <c r="Q694" i="8"/>
  <c r="R545" i="8" l="1"/>
  <c r="S544" i="8"/>
  <c r="T544" i="8" s="1"/>
  <c r="Q695" i="8"/>
  <c r="R546" i="8" l="1"/>
  <c r="S545" i="8"/>
  <c r="T545" i="8" s="1"/>
  <c r="Q696" i="8"/>
  <c r="R547" i="8" l="1"/>
  <c r="S546" i="8"/>
  <c r="T546" i="8" s="1"/>
  <c r="Q697" i="8"/>
  <c r="R548" i="8" l="1"/>
  <c r="S547" i="8"/>
  <c r="T547" i="8" s="1"/>
  <c r="Q698" i="8"/>
  <c r="R549" i="8" l="1"/>
  <c r="S548" i="8"/>
  <c r="T548" i="8" s="1"/>
  <c r="Q699" i="8"/>
  <c r="R550" i="8" l="1"/>
  <c r="S549" i="8"/>
  <c r="T549" i="8" s="1"/>
  <c r="Q700" i="8"/>
  <c r="R551" i="8" l="1"/>
  <c r="S550" i="8"/>
  <c r="T550" i="8" s="1"/>
  <c r="Q701" i="8"/>
  <c r="R552" i="8" l="1"/>
  <c r="S551" i="8"/>
  <c r="T551" i="8" s="1"/>
  <c r="Q702" i="8"/>
  <c r="R553" i="8" l="1"/>
  <c r="S552" i="8"/>
  <c r="T552" i="8" s="1"/>
  <c r="Q703" i="8"/>
  <c r="R554" i="8" l="1"/>
  <c r="S553" i="8"/>
  <c r="T553" i="8" s="1"/>
  <c r="Q704" i="8"/>
  <c r="R555" i="8" l="1"/>
  <c r="S554" i="8"/>
  <c r="T554" i="8" s="1"/>
  <c r="Q705" i="8"/>
  <c r="R556" i="8" l="1"/>
  <c r="S555" i="8"/>
  <c r="T555" i="8" s="1"/>
  <c r="Q706" i="8"/>
  <c r="R557" i="8" l="1"/>
  <c r="S556" i="8"/>
  <c r="T556" i="8" s="1"/>
  <c r="Q707" i="8"/>
  <c r="R558" i="8" l="1"/>
  <c r="S557" i="8"/>
  <c r="T557" i="8" s="1"/>
  <c r="Q708" i="8"/>
  <c r="R559" i="8" l="1"/>
  <c r="S558" i="8"/>
  <c r="T558" i="8" s="1"/>
  <c r="Q709" i="8"/>
  <c r="R560" i="8" l="1"/>
  <c r="S559" i="8"/>
  <c r="T559" i="8" s="1"/>
  <c r="Q710" i="8"/>
  <c r="R561" i="8" l="1"/>
  <c r="S560" i="8"/>
  <c r="T560" i="8" s="1"/>
  <c r="Q711" i="8"/>
  <c r="R562" i="8" l="1"/>
  <c r="S561" i="8"/>
  <c r="T561" i="8" s="1"/>
  <c r="Q712" i="8"/>
  <c r="R563" i="8" l="1"/>
  <c r="S562" i="8"/>
  <c r="T562" i="8" s="1"/>
  <c r="Q713" i="8"/>
  <c r="R564" i="8" l="1"/>
  <c r="S563" i="8"/>
  <c r="T563" i="8" s="1"/>
  <c r="Q714" i="8"/>
  <c r="R565" i="8" l="1"/>
  <c r="S564" i="8"/>
  <c r="T564" i="8" s="1"/>
  <c r="Q715" i="8"/>
  <c r="R566" i="8" l="1"/>
  <c r="S565" i="8"/>
  <c r="T565" i="8" s="1"/>
  <c r="Q716" i="8"/>
  <c r="R567" i="8" l="1"/>
  <c r="S566" i="8"/>
  <c r="T566" i="8" s="1"/>
  <c r="Q717" i="8"/>
  <c r="R568" i="8" l="1"/>
  <c r="R569" i="8" s="1"/>
  <c r="S567" i="8"/>
  <c r="T567" i="8" s="1"/>
  <c r="Q718" i="8"/>
  <c r="R570" i="8" l="1"/>
  <c r="S569" i="8"/>
  <c r="T569" i="8" s="1"/>
  <c r="S568" i="8"/>
  <c r="T568" i="8" s="1"/>
  <c r="Q719" i="8"/>
  <c r="R571" i="8" l="1"/>
  <c r="S570" i="8"/>
  <c r="T570" i="8" s="1"/>
  <c r="Q720" i="8"/>
  <c r="Q721" i="8" s="1"/>
  <c r="R572" i="8" l="1"/>
  <c r="S571" i="8"/>
  <c r="T571" i="8" s="1"/>
  <c r="Q722" i="8"/>
  <c r="Q723" i="8" s="1"/>
  <c r="R573" i="8" l="1"/>
  <c r="S572" i="8"/>
  <c r="T572" i="8" s="1"/>
  <c r="Q724" i="8"/>
  <c r="Q725" i="8" s="1"/>
  <c r="Q726" i="8" l="1"/>
  <c r="R574" i="8"/>
  <c r="S573" i="8"/>
  <c r="T573" i="8" s="1"/>
  <c r="Q727" i="8" l="1"/>
  <c r="R575" i="8"/>
  <c r="S575" i="8" s="1"/>
  <c r="T575" i="8" s="1"/>
  <c r="S574" i="8"/>
  <c r="T574" i="8" s="1"/>
  <c r="Q728" i="8" l="1"/>
  <c r="Q729" i="8" s="1"/>
  <c r="R576" i="8"/>
  <c r="R577" i="8" l="1"/>
  <c r="S576" i="8"/>
  <c r="T576" i="8" s="1"/>
  <c r="Q730" i="8"/>
  <c r="R578" i="8" l="1"/>
  <c r="S577" i="8"/>
  <c r="T577" i="8" s="1"/>
  <c r="Q731" i="8"/>
  <c r="R579" i="8" l="1"/>
  <c r="S578" i="8"/>
  <c r="T578" i="8" s="1"/>
  <c r="Q732" i="8"/>
  <c r="R580" i="8" l="1"/>
  <c r="S579" i="8"/>
  <c r="T579" i="8" s="1"/>
  <c r="Q733" i="8"/>
  <c r="R581" i="8" l="1"/>
  <c r="S580" i="8"/>
  <c r="T580" i="8" s="1"/>
  <c r="Q734" i="8"/>
  <c r="R582" i="8" l="1"/>
  <c r="S581" i="8"/>
  <c r="T581" i="8" s="1"/>
  <c r="Q735" i="8"/>
  <c r="R583" i="8" l="1"/>
  <c r="S582" i="8"/>
  <c r="T582" i="8" s="1"/>
  <c r="Q736" i="8"/>
  <c r="R584" i="8" l="1"/>
  <c r="S583" i="8"/>
  <c r="T583" i="8" s="1"/>
  <c r="Q737" i="8"/>
  <c r="R585" i="8" l="1"/>
  <c r="S584" i="8"/>
  <c r="T584" i="8" s="1"/>
  <c r="Q738" i="8"/>
  <c r="R586" i="8" l="1"/>
  <c r="S585" i="8"/>
  <c r="T585" i="8" s="1"/>
  <c r="Q739" i="8"/>
  <c r="R587" i="8" l="1"/>
  <c r="S586" i="8"/>
  <c r="T586" i="8" s="1"/>
  <c r="Q740" i="8"/>
  <c r="R588" i="8" l="1"/>
  <c r="S587" i="8"/>
  <c r="T587" i="8" s="1"/>
  <c r="Q741" i="8"/>
  <c r="R589" i="8" l="1"/>
  <c r="S588" i="8"/>
  <c r="T588" i="8" s="1"/>
  <c r="Q742" i="8"/>
  <c r="Q743" i="8" s="1"/>
  <c r="Q744" i="8" l="1"/>
  <c r="R590" i="8"/>
  <c r="S589" i="8"/>
  <c r="T589" i="8" s="1"/>
  <c r="Q745" i="8" l="1"/>
  <c r="R591" i="8"/>
  <c r="S590" i="8"/>
  <c r="T590" i="8" s="1"/>
  <c r="Q746" i="8" l="1"/>
  <c r="R592" i="8"/>
  <c r="S591" i="8"/>
  <c r="T591" i="8" s="1"/>
  <c r="Q747" i="8" l="1"/>
  <c r="R593" i="8"/>
  <c r="S592" i="8"/>
  <c r="T592" i="8" s="1"/>
  <c r="Q748" i="8" l="1"/>
  <c r="R594" i="8"/>
  <c r="S593" i="8"/>
  <c r="T593" i="8" s="1"/>
  <c r="Q749" i="8" l="1"/>
  <c r="R595" i="8"/>
  <c r="S594" i="8"/>
  <c r="T594" i="8" s="1"/>
  <c r="Q750" i="8" l="1"/>
  <c r="R596" i="8"/>
  <c r="S595" i="8"/>
  <c r="T595" i="8" s="1"/>
  <c r="Q751" i="8" l="1"/>
  <c r="R597" i="8"/>
  <c r="S596" i="8"/>
  <c r="T596" i="8" s="1"/>
  <c r="Q752" i="8" l="1"/>
  <c r="R598" i="8"/>
  <c r="S597" i="8"/>
  <c r="T597" i="8" s="1"/>
  <c r="Q753" i="8" l="1"/>
  <c r="R599" i="8"/>
  <c r="S598" i="8"/>
  <c r="T598" i="8" s="1"/>
  <c r="Q754" i="8" l="1"/>
  <c r="R600" i="8"/>
  <c r="S599" i="8"/>
  <c r="T599" i="8" s="1"/>
  <c r="Q755" i="8" l="1"/>
  <c r="R601" i="8"/>
  <c r="S600" i="8"/>
  <c r="T600" i="8" s="1"/>
  <c r="Q756" i="8" l="1"/>
  <c r="R602" i="8"/>
  <c r="S601" i="8"/>
  <c r="T601" i="8" s="1"/>
  <c r="Q757" i="8" l="1"/>
  <c r="R603" i="8"/>
  <c r="S602" i="8"/>
  <c r="T602" i="8" s="1"/>
  <c r="Q758" i="8" l="1"/>
  <c r="R604" i="8"/>
  <c r="S603" i="8"/>
  <c r="T603" i="8" s="1"/>
  <c r="Q759" i="8" l="1"/>
  <c r="R605" i="8"/>
  <c r="S604" i="8"/>
  <c r="T604" i="8" s="1"/>
  <c r="Q760" i="8" l="1"/>
  <c r="R606" i="8"/>
  <c r="S605" i="8"/>
  <c r="T605" i="8" s="1"/>
  <c r="Q761" i="8" l="1"/>
  <c r="R607" i="8"/>
  <c r="S606" i="8"/>
  <c r="T606" i="8" s="1"/>
  <c r="Q762" i="8" l="1"/>
  <c r="S607" i="8"/>
  <c r="T607" i="8" s="1"/>
  <c r="R608" i="8"/>
  <c r="Q763" i="8" l="1"/>
  <c r="R609" i="8"/>
  <c r="S608" i="8"/>
  <c r="T608" i="8" s="1"/>
  <c r="Q764" i="8" l="1"/>
  <c r="R610" i="8"/>
  <c r="S609" i="8"/>
  <c r="T609" i="8" s="1"/>
  <c r="Q765" i="8" l="1"/>
  <c r="Q766" i="8" s="1"/>
  <c r="R611" i="8"/>
  <c r="S610" i="8"/>
  <c r="T610" i="8" s="1"/>
  <c r="S611" i="8" l="1"/>
  <c r="T611" i="8" s="1"/>
  <c r="R612" i="8"/>
  <c r="Q767" i="8"/>
  <c r="R613" i="8" l="1"/>
  <c r="S612" i="8"/>
  <c r="T612" i="8" s="1"/>
  <c r="Q768" i="8"/>
  <c r="R614" i="8" l="1"/>
  <c r="S613" i="8"/>
  <c r="T613" i="8" s="1"/>
  <c r="Q769" i="8"/>
  <c r="S614" i="8" l="1"/>
  <c r="T614" i="8" s="1"/>
  <c r="R615" i="8"/>
  <c r="Q770" i="8"/>
  <c r="S615" i="8" l="1"/>
  <c r="T615" i="8" s="1"/>
  <c r="R616" i="8"/>
  <c r="Q771" i="8"/>
  <c r="R617" i="8" l="1"/>
  <c r="S616" i="8"/>
  <c r="T616" i="8" s="1"/>
  <c r="Q772" i="8"/>
  <c r="R618" i="8" l="1"/>
  <c r="S617" i="8"/>
  <c r="T617" i="8" s="1"/>
  <c r="Q773" i="8"/>
  <c r="R619" i="8" l="1"/>
  <c r="S618" i="8"/>
  <c r="T618" i="8" s="1"/>
  <c r="Q774" i="8"/>
  <c r="R620" i="8" l="1"/>
  <c r="S619" i="8"/>
  <c r="T619" i="8" s="1"/>
  <c r="Q775" i="8"/>
  <c r="R621" i="8" l="1"/>
  <c r="S620" i="8"/>
  <c r="T620" i="8" s="1"/>
  <c r="Q776" i="8"/>
  <c r="R622" i="8" l="1"/>
  <c r="S621" i="8"/>
  <c r="T621" i="8" s="1"/>
  <c r="Q777" i="8"/>
  <c r="R623" i="8" l="1"/>
  <c r="S622" i="8"/>
  <c r="T622" i="8" s="1"/>
  <c r="Q778" i="8"/>
  <c r="R624" i="8" l="1"/>
  <c r="S623" i="8"/>
  <c r="T623" i="8" s="1"/>
  <c r="Q779" i="8"/>
  <c r="R625" i="8" l="1"/>
  <c r="S624" i="8"/>
  <c r="T624" i="8" s="1"/>
  <c r="Q780" i="8"/>
  <c r="R626" i="8" l="1"/>
  <c r="S625" i="8"/>
  <c r="T625" i="8" s="1"/>
  <c r="Q781" i="8"/>
  <c r="R627" i="8" l="1"/>
  <c r="S626" i="8"/>
  <c r="T626" i="8" s="1"/>
  <c r="Q782" i="8"/>
  <c r="S627" i="8" l="1"/>
  <c r="T627" i="8" s="1"/>
  <c r="R628" i="8"/>
  <c r="Q783" i="8"/>
  <c r="R629" i="8" l="1"/>
  <c r="S628" i="8"/>
  <c r="T628" i="8" s="1"/>
  <c r="Q784" i="8"/>
  <c r="S629" i="8" l="1"/>
  <c r="T629" i="8" s="1"/>
  <c r="R630" i="8"/>
  <c r="Q785" i="8"/>
  <c r="R631" i="8" l="1"/>
  <c r="S630" i="8"/>
  <c r="T630" i="8" s="1"/>
  <c r="Q786" i="8"/>
  <c r="R632" i="8" l="1"/>
  <c r="S631" i="8"/>
  <c r="T631" i="8" s="1"/>
  <c r="Q787" i="8"/>
  <c r="S632" i="8" l="1"/>
  <c r="T632" i="8" s="1"/>
  <c r="R633" i="8"/>
  <c r="Q788" i="8"/>
  <c r="R634" i="8" l="1"/>
  <c r="S633" i="8"/>
  <c r="T633" i="8" s="1"/>
  <c r="Q789" i="8"/>
  <c r="R635" i="8" l="1"/>
  <c r="S634" i="8"/>
  <c r="T634" i="8" s="1"/>
  <c r="Q790" i="8"/>
  <c r="S635" i="8" l="1"/>
  <c r="T635" i="8" s="1"/>
  <c r="R636" i="8"/>
  <c r="Q791" i="8"/>
  <c r="S636" i="8" l="1"/>
  <c r="T636" i="8" s="1"/>
  <c r="R637" i="8"/>
  <c r="Q792" i="8"/>
  <c r="R638" i="8" l="1"/>
  <c r="S637" i="8"/>
  <c r="T637" i="8" s="1"/>
  <c r="Q793" i="8"/>
  <c r="R639" i="8" l="1"/>
  <c r="S638" i="8"/>
  <c r="T638" i="8" s="1"/>
  <c r="Q794" i="8"/>
  <c r="R640" i="8" l="1"/>
  <c r="S639" i="8"/>
  <c r="T639" i="8" s="1"/>
  <c r="Q795" i="8"/>
  <c r="R641" i="8" l="1"/>
  <c r="S640" i="8"/>
  <c r="T640" i="8" s="1"/>
  <c r="Q796" i="8"/>
  <c r="R642" i="8" l="1"/>
  <c r="S641" i="8"/>
  <c r="T641" i="8" s="1"/>
  <c r="Q797" i="8"/>
  <c r="R643" i="8" l="1"/>
  <c r="S642" i="8"/>
  <c r="T642" i="8" s="1"/>
  <c r="Q798" i="8"/>
  <c r="R644" i="8" l="1"/>
  <c r="S643" i="8"/>
  <c r="T643" i="8" s="1"/>
  <c r="Q799" i="8"/>
  <c r="R645" i="8" l="1"/>
  <c r="S644" i="8"/>
  <c r="T644" i="8" s="1"/>
  <c r="Q800" i="8"/>
  <c r="R646" i="8" l="1"/>
  <c r="S645" i="8"/>
  <c r="T645" i="8" s="1"/>
  <c r="Q801" i="8"/>
  <c r="R647" i="8" l="1"/>
  <c r="S646" i="8"/>
  <c r="T646" i="8" s="1"/>
  <c r="Q802" i="8"/>
  <c r="R648" i="8" l="1"/>
  <c r="S647" i="8"/>
  <c r="T647" i="8" s="1"/>
  <c r="Q803" i="8"/>
  <c r="R649" i="8" l="1"/>
  <c r="S648" i="8"/>
  <c r="T648" i="8" s="1"/>
  <c r="Q804" i="8"/>
  <c r="R650" i="8" l="1"/>
  <c r="S649" i="8"/>
  <c r="T649" i="8" s="1"/>
  <c r="Q805" i="8"/>
  <c r="S650" i="8" l="1"/>
  <c r="T650" i="8" s="1"/>
  <c r="R651" i="8"/>
  <c r="Q806" i="8"/>
  <c r="R652" i="8" l="1"/>
  <c r="S651" i="8"/>
  <c r="T651" i="8" s="1"/>
  <c r="Q807" i="8"/>
  <c r="R653" i="8" l="1"/>
  <c r="S652" i="8"/>
  <c r="T652" i="8" s="1"/>
  <c r="Q808" i="8"/>
  <c r="S653" i="8" l="1"/>
  <c r="T653" i="8" s="1"/>
  <c r="R654" i="8"/>
  <c r="Q809" i="8"/>
  <c r="S654" i="8" l="1"/>
  <c r="T654" i="8" s="1"/>
  <c r="R655" i="8"/>
  <c r="Q810" i="8"/>
  <c r="R656" i="8" l="1"/>
  <c r="S655" i="8"/>
  <c r="T655" i="8" s="1"/>
  <c r="Q811" i="8"/>
  <c r="S656" i="8" l="1"/>
  <c r="T656" i="8" s="1"/>
  <c r="R657" i="8"/>
  <c r="Q812" i="8"/>
  <c r="Q813" i="8" s="1"/>
  <c r="S657" i="8" l="1"/>
  <c r="T657" i="8" s="1"/>
  <c r="R658" i="8"/>
  <c r="Q814" i="8"/>
  <c r="R659" i="8" l="1"/>
  <c r="S658" i="8"/>
  <c r="T658" i="8" s="1"/>
  <c r="Q815" i="8"/>
  <c r="S659" i="8" l="1"/>
  <c r="T659" i="8" s="1"/>
  <c r="R660" i="8"/>
  <c r="Q816" i="8"/>
  <c r="S660" i="8" l="1"/>
  <c r="T660" i="8" s="1"/>
  <c r="R661" i="8"/>
  <c r="Q817" i="8"/>
  <c r="R662" i="8" l="1"/>
  <c r="S661" i="8"/>
  <c r="T661" i="8" s="1"/>
  <c r="Q818" i="8"/>
  <c r="S662" i="8" l="1"/>
  <c r="T662" i="8" s="1"/>
  <c r="R663" i="8"/>
  <c r="Q819" i="8"/>
  <c r="R664" i="8" l="1"/>
  <c r="S663" i="8"/>
  <c r="T663" i="8" s="1"/>
  <c r="Q820" i="8"/>
  <c r="R665" i="8" l="1"/>
  <c r="S664" i="8"/>
  <c r="T664" i="8" s="1"/>
  <c r="Q821" i="8"/>
  <c r="R666" i="8" l="1"/>
  <c r="S665" i="8"/>
  <c r="T665" i="8" s="1"/>
  <c r="Q822" i="8"/>
  <c r="R667" i="8" l="1"/>
  <c r="S666" i="8"/>
  <c r="T666" i="8" s="1"/>
  <c r="Q823" i="8"/>
  <c r="R668" i="8" l="1"/>
  <c r="S667" i="8"/>
  <c r="T667" i="8" s="1"/>
  <c r="Q824" i="8"/>
  <c r="S668" i="8" l="1"/>
  <c r="T668" i="8" s="1"/>
  <c r="R669" i="8"/>
  <c r="Q825" i="8"/>
  <c r="R670" i="8" l="1"/>
  <c r="S669" i="8"/>
  <c r="T669" i="8" s="1"/>
  <c r="Q826" i="8"/>
  <c r="R671" i="8" l="1"/>
  <c r="S670" i="8"/>
  <c r="T670" i="8" s="1"/>
  <c r="Q827" i="8"/>
  <c r="R672" i="8" l="1"/>
  <c r="S671" i="8"/>
  <c r="T671" i="8" s="1"/>
  <c r="Q828" i="8"/>
  <c r="R673" i="8" l="1"/>
  <c r="S672" i="8"/>
  <c r="T672" i="8" s="1"/>
  <c r="Q829" i="8"/>
  <c r="R674" i="8" l="1"/>
  <c r="S673" i="8"/>
  <c r="T673" i="8" s="1"/>
  <c r="Q830" i="8"/>
  <c r="Q831" i="8" s="1"/>
  <c r="Q832" i="8" l="1"/>
  <c r="R675" i="8"/>
  <c r="S674" i="8"/>
  <c r="T674" i="8" s="1"/>
  <c r="Q833" i="8" l="1"/>
  <c r="S675" i="8"/>
  <c r="T675" i="8" s="1"/>
  <c r="R676" i="8"/>
  <c r="S676" i="8" l="1"/>
  <c r="T676" i="8" s="1"/>
  <c r="R677" i="8"/>
  <c r="R678" i="8" l="1"/>
  <c r="S677" i="8"/>
  <c r="T677" i="8" s="1"/>
  <c r="Q834" i="8"/>
  <c r="S678" i="8" l="1"/>
  <c r="T678" i="8" s="1"/>
  <c r="R679" i="8"/>
  <c r="Q835" i="8"/>
  <c r="S679" i="8" l="1"/>
  <c r="T679" i="8" s="1"/>
  <c r="R680" i="8"/>
  <c r="Q836" i="8"/>
  <c r="S680" i="8" l="1"/>
  <c r="T680" i="8" s="1"/>
  <c r="R681" i="8"/>
  <c r="Q837" i="8"/>
  <c r="R682" i="8" l="1"/>
  <c r="S681" i="8"/>
  <c r="T681" i="8" s="1"/>
  <c r="Q838" i="8"/>
  <c r="R683" i="8" l="1"/>
  <c r="S682" i="8"/>
  <c r="T682" i="8" s="1"/>
  <c r="Q839" i="8"/>
  <c r="S683" i="8" l="1"/>
  <c r="T683" i="8" s="1"/>
  <c r="R684" i="8"/>
  <c r="Q840" i="8"/>
  <c r="S684" i="8" l="1"/>
  <c r="T684" i="8" s="1"/>
  <c r="R685" i="8"/>
  <c r="Q841" i="8"/>
  <c r="R686" i="8" l="1"/>
  <c r="S685" i="8"/>
  <c r="T685" i="8" s="1"/>
  <c r="Q842" i="8"/>
  <c r="S686" i="8" l="1"/>
  <c r="T686" i="8" s="1"/>
  <c r="R687" i="8"/>
  <c r="Q843" i="8"/>
  <c r="R688" i="8" l="1"/>
  <c r="S687" i="8"/>
  <c r="T687" i="8" s="1"/>
  <c r="Q844" i="8"/>
  <c r="S688" i="8" l="1"/>
  <c r="T688" i="8" s="1"/>
  <c r="R689" i="8"/>
  <c r="Q845" i="8"/>
  <c r="R690" i="8" l="1"/>
  <c r="S689" i="8"/>
  <c r="T689" i="8" s="1"/>
  <c r="Q846" i="8"/>
  <c r="R691" i="8" l="1"/>
  <c r="S690" i="8"/>
  <c r="T690" i="8" s="1"/>
  <c r="Q847" i="8"/>
  <c r="S691" i="8" l="1"/>
  <c r="T691" i="8" s="1"/>
  <c r="R692" i="8"/>
  <c r="Q848" i="8"/>
  <c r="S692" i="8" l="1"/>
  <c r="T692" i="8" s="1"/>
  <c r="R693" i="8"/>
  <c r="Q849" i="8"/>
  <c r="S693" i="8" l="1"/>
  <c r="T693" i="8" s="1"/>
  <c r="R694" i="8"/>
  <c r="Q850" i="8"/>
  <c r="R695" i="8" l="1"/>
  <c r="S694" i="8"/>
  <c r="T694" i="8" s="1"/>
  <c r="Q851" i="8"/>
  <c r="S695" i="8" l="1"/>
  <c r="T695" i="8" s="1"/>
  <c r="R696" i="8"/>
  <c r="Q852" i="8"/>
  <c r="S696" i="8" l="1"/>
  <c r="T696" i="8" s="1"/>
  <c r="R697" i="8"/>
  <c r="Q853" i="8"/>
  <c r="R698" i="8" l="1"/>
  <c r="S697" i="8"/>
  <c r="T697" i="8" s="1"/>
  <c r="Q854" i="8"/>
  <c r="S698" i="8" l="1"/>
  <c r="T698" i="8" s="1"/>
  <c r="R699" i="8"/>
  <c r="Q855" i="8"/>
  <c r="R700" i="8" l="1"/>
  <c r="S699" i="8"/>
  <c r="T699" i="8" s="1"/>
  <c r="Q856" i="8"/>
  <c r="S700" i="8" l="1"/>
  <c r="T700" i="8" s="1"/>
  <c r="R701" i="8"/>
  <c r="Q857" i="8"/>
  <c r="R702" i="8" l="1"/>
  <c r="S701" i="8"/>
  <c r="T701" i="8" s="1"/>
  <c r="Q858" i="8"/>
  <c r="S702" i="8" l="1"/>
  <c r="T702" i="8" s="1"/>
  <c r="R703" i="8"/>
  <c r="Q859" i="8"/>
  <c r="R704" i="8" l="1"/>
  <c r="S703" i="8"/>
  <c r="T703" i="8" s="1"/>
  <c r="Q860" i="8"/>
  <c r="R705" i="8" l="1"/>
  <c r="S704" i="8"/>
  <c r="T704" i="8" s="1"/>
  <c r="Q861" i="8"/>
  <c r="S705" i="8" l="1"/>
  <c r="T705" i="8" s="1"/>
  <c r="R706" i="8"/>
  <c r="Q862" i="8"/>
  <c r="S706" i="8" l="1"/>
  <c r="T706" i="8" s="1"/>
  <c r="R707" i="8"/>
  <c r="Q863" i="8"/>
  <c r="S707" i="8" l="1"/>
  <c r="T707" i="8" s="1"/>
  <c r="R708" i="8"/>
  <c r="Q864" i="8"/>
  <c r="S708" i="8" l="1"/>
  <c r="T708" i="8" s="1"/>
  <c r="R709" i="8"/>
  <c r="Q865" i="8"/>
  <c r="R710" i="8" l="1"/>
  <c r="S709" i="8"/>
  <c r="T709" i="8" s="1"/>
  <c r="Q866" i="8"/>
  <c r="R711" i="8" l="1"/>
  <c r="S710" i="8"/>
  <c r="T710" i="8" s="1"/>
  <c r="Q867" i="8"/>
  <c r="S711" i="8" l="1"/>
  <c r="T711" i="8" s="1"/>
  <c r="R712" i="8"/>
  <c r="Q868" i="8"/>
  <c r="R713" i="8" l="1"/>
  <c r="S712" i="8"/>
  <c r="T712" i="8" s="1"/>
  <c r="Q869" i="8"/>
  <c r="R714" i="8" l="1"/>
  <c r="S713" i="8"/>
  <c r="T713" i="8" s="1"/>
  <c r="Q870" i="8"/>
  <c r="S714" i="8" l="1"/>
  <c r="T714" i="8" s="1"/>
  <c r="R715" i="8"/>
  <c r="Q871" i="8"/>
  <c r="R716" i="8" l="1"/>
  <c r="S715" i="8"/>
  <c r="T715" i="8" s="1"/>
  <c r="Q872" i="8"/>
  <c r="R717" i="8" l="1"/>
  <c r="S716" i="8"/>
  <c r="T716" i="8" s="1"/>
  <c r="Q873" i="8"/>
  <c r="R718" i="8" l="1"/>
  <c r="S717" i="8"/>
  <c r="T717" i="8" s="1"/>
  <c r="Q874" i="8"/>
  <c r="R719" i="8" l="1"/>
  <c r="S718" i="8"/>
  <c r="T718" i="8" s="1"/>
  <c r="Q875" i="8"/>
  <c r="R720" i="8" l="1"/>
  <c r="S719" i="8"/>
  <c r="T719" i="8" s="1"/>
  <c r="Q876" i="8"/>
  <c r="R721" i="8" l="1"/>
  <c r="S720" i="8"/>
  <c r="T720" i="8" s="1"/>
  <c r="Q877" i="8"/>
  <c r="R722" i="8" l="1"/>
  <c r="S721" i="8"/>
  <c r="T721" i="8" s="1"/>
  <c r="Q878" i="8"/>
  <c r="R723" i="8" l="1"/>
  <c r="S722" i="8"/>
  <c r="T722" i="8" s="1"/>
  <c r="Q879" i="8"/>
  <c r="R724" i="8" l="1"/>
  <c r="R725" i="8" s="1"/>
  <c r="S723" i="8"/>
  <c r="T723" i="8" s="1"/>
  <c r="Q880" i="8"/>
  <c r="R726" i="8" l="1"/>
  <c r="S725" i="8"/>
  <c r="T725" i="8" s="1"/>
  <c r="S724" i="8"/>
  <c r="T724" i="8" s="1"/>
  <c r="Q881" i="8"/>
  <c r="R727" i="8" l="1"/>
  <c r="S726" i="8"/>
  <c r="T726" i="8" s="1"/>
  <c r="Q882" i="8"/>
  <c r="R728" i="8" l="1"/>
  <c r="S728" i="8" s="1"/>
  <c r="T728" i="8" s="1"/>
  <c r="S727" i="8"/>
  <c r="T727" i="8" s="1"/>
  <c r="Q883" i="8"/>
  <c r="R729" i="8" l="1"/>
  <c r="Q884" i="8"/>
  <c r="R730" i="8" l="1"/>
  <c r="S729" i="8"/>
  <c r="T729" i="8" s="1"/>
  <c r="Q885" i="8"/>
  <c r="S730" i="8" l="1"/>
  <c r="T730" i="8" s="1"/>
  <c r="R731" i="8"/>
  <c r="Q886" i="8"/>
  <c r="R732" i="8" l="1"/>
  <c r="S731" i="8"/>
  <c r="T731" i="8" s="1"/>
  <c r="Q887" i="8"/>
  <c r="S732" i="8" l="1"/>
  <c r="T732" i="8" s="1"/>
  <c r="R733" i="8"/>
  <c r="Q888" i="8"/>
  <c r="R734" i="8" l="1"/>
  <c r="S733" i="8"/>
  <c r="T733" i="8" s="1"/>
  <c r="Q889" i="8"/>
  <c r="R735" i="8" l="1"/>
  <c r="S734" i="8"/>
  <c r="T734" i="8" s="1"/>
  <c r="Q890" i="8"/>
  <c r="R736" i="8" l="1"/>
  <c r="S735" i="8"/>
  <c r="T735" i="8" s="1"/>
  <c r="Q891" i="8"/>
  <c r="R737" i="8" l="1"/>
  <c r="S736" i="8"/>
  <c r="T736" i="8" s="1"/>
  <c r="Q892" i="8"/>
  <c r="R738" i="8" l="1"/>
  <c r="S737" i="8"/>
  <c r="T737" i="8" s="1"/>
  <c r="Q893" i="8"/>
  <c r="S738" i="8" l="1"/>
  <c r="T738" i="8" s="1"/>
  <c r="R739" i="8"/>
  <c r="Q894" i="8"/>
  <c r="R740" i="8" l="1"/>
  <c r="S739" i="8"/>
  <c r="T739" i="8" s="1"/>
  <c r="Q895" i="8"/>
  <c r="R741" i="8" l="1"/>
  <c r="S740" i="8"/>
  <c r="T740" i="8" s="1"/>
  <c r="Q896" i="8"/>
  <c r="R742" i="8" l="1"/>
  <c r="R743" i="8" s="1"/>
  <c r="S741" i="8"/>
  <c r="T741" i="8" s="1"/>
  <c r="Q897" i="8"/>
  <c r="R744" i="8" l="1"/>
  <c r="S743" i="8"/>
  <c r="T743" i="8" s="1"/>
  <c r="S742" i="8"/>
  <c r="T742" i="8" s="1"/>
  <c r="Q898" i="8"/>
  <c r="R745" i="8" l="1"/>
  <c r="S744" i="8"/>
  <c r="T744" i="8" s="1"/>
  <c r="Q899" i="8"/>
  <c r="R746" i="8" l="1"/>
  <c r="S745" i="8"/>
  <c r="T745" i="8" s="1"/>
  <c r="Q900" i="8"/>
  <c r="R747" i="8" l="1"/>
  <c r="S746" i="8"/>
  <c r="T746" i="8" s="1"/>
  <c r="Q901" i="8"/>
  <c r="R748" i="8" l="1"/>
  <c r="S747" i="8"/>
  <c r="T747" i="8" s="1"/>
  <c r="Q902" i="8"/>
  <c r="R749" i="8" l="1"/>
  <c r="S748" i="8"/>
  <c r="T748" i="8" s="1"/>
  <c r="Q903" i="8"/>
  <c r="R750" i="8" l="1"/>
  <c r="S749" i="8"/>
  <c r="T749" i="8" s="1"/>
  <c r="Q904" i="8"/>
  <c r="R751" i="8" l="1"/>
  <c r="S750" i="8"/>
  <c r="T750" i="8" s="1"/>
  <c r="Q905" i="8"/>
  <c r="R752" i="8" l="1"/>
  <c r="S751" i="8"/>
  <c r="T751" i="8" s="1"/>
  <c r="Q906" i="8"/>
  <c r="R753" i="8" l="1"/>
  <c r="S752" i="8"/>
  <c r="T752" i="8" s="1"/>
  <c r="Q907" i="8"/>
  <c r="R754" i="8" l="1"/>
  <c r="S753" i="8"/>
  <c r="T753" i="8" s="1"/>
  <c r="Q908" i="8"/>
  <c r="R755" i="8" l="1"/>
  <c r="S754" i="8"/>
  <c r="T754" i="8" s="1"/>
  <c r="Q909" i="8"/>
  <c r="R756" i="8" l="1"/>
  <c r="S755" i="8"/>
  <c r="T755" i="8" s="1"/>
  <c r="Q910" i="8"/>
  <c r="R757" i="8" l="1"/>
  <c r="S756" i="8"/>
  <c r="T756" i="8" s="1"/>
  <c r="Q911" i="8"/>
  <c r="R758" i="8" l="1"/>
  <c r="S757" i="8"/>
  <c r="T757" i="8" s="1"/>
  <c r="Q912" i="8"/>
  <c r="R759" i="8" l="1"/>
  <c r="S758" i="8"/>
  <c r="T758" i="8" s="1"/>
  <c r="Q913" i="8"/>
  <c r="R760" i="8" l="1"/>
  <c r="S759" i="8"/>
  <c r="T759" i="8" s="1"/>
  <c r="Q914" i="8"/>
  <c r="R761" i="8" l="1"/>
  <c r="S760" i="8"/>
  <c r="T760" i="8" s="1"/>
  <c r="Q915" i="8"/>
  <c r="R762" i="8" l="1"/>
  <c r="S761" i="8"/>
  <c r="T761" i="8" s="1"/>
  <c r="Q916" i="8"/>
  <c r="R763" i="8" l="1"/>
  <c r="S762" i="8"/>
  <c r="T762" i="8" s="1"/>
  <c r="Q917" i="8"/>
  <c r="R764" i="8" l="1"/>
  <c r="S764" i="8" s="1"/>
  <c r="T764" i="8" s="1"/>
  <c r="S763" i="8"/>
  <c r="T763" i="8" s="1"/>
  <c r="Q918" i="8"/>
  <c r="R765" i="8" l="1"/>
  <c r="S765" i="8" s="1"/>
  <c r="T765" i="8" s="1"/>
  <c r="Q919" i="8"/>
  <c r="R766" i="8" l="1"/>
  <c r="R767" i="8" s="1"/>
  <c r="Q920" i="8"/>
  <c r="S766" i="8" l="1"/>
  <c r="T766" i="8" s="1"/>
  <c r="S767" i="8"/>
  <c r="T767" i="8" s="1"/>
  <c r="R768" i="8"/>
  <c r="Q921" i="8"/>
  <c r="R769" i="8" l="1"/>
  <c r="S768" i="8"/>
  <c r="T768" i="8" s="1"/>
  <c r="Q922" i="8"/>
  <c r="R770" i="8" l="1"/>
  <c r="S769" i="8"/>
  <c r="T769" i="8" s="1"/>
  <c r="Q923" i="8"/>
  <c r="S770" i="8" l="1"/>
  <c r="T770" i="8" s="1"/>
  <c r="R771" i="8"/>
  <c r="Q924" i="8"/>
  <c r="R772" i="8" l="1"/>
  <c r="S771" i="8"/>
  <c r="T771" i="8" s="1"/>
  <c r="Q925" i="8"/>
  <c r="S772" i="8" l="1"/>
  <c r="T772" i="8" s="1"/>
  <c r="R773" i="8"/>
  <c r="Q926" i="8"/>
  <c r="R774" i="8" l="1"/>
  <c r="S773" i="8"/>
  <c r="T773" i="8" s="1"/>
  <c r="Q927" i="8"/>
  <c r="R775" i="8" l="1"/>
  <c r="S774" i="8"/>
  <c r="T774" i="8" s="1"/>
  <c r="Q928" i="8"/>
  <c r="R776" i="8" l="1"/>
  <c r="S775" i="8"/>
  <c r="T775" i="8" s="1"/>
  <c r="Q929" i="8"/>
  <c r="R777" i="8" l="1"/>
  <c r="S776" i="8"/>
  <c r="T776" i="8" s="1"/>
  <c r="Q930" i="8"/>
  <c r="S777" i="8" l="1"/>
  <c r="T777" i="8" s="1"/>
  <c r="R778" i="8"/>
  <c r="Q931" i="8"/>
  <c r="R779" i="8" l="1"/>
  <c r="S778" i="8"/>
  <c r="T778" i="8" s="1"/>
  <c r="Q932" i="8"/>
  <c r="R780" i="8" l="1"/>
  <c r="S779" i="8"/>
  <c r="T779" i="8" s="1"/>
  <c r="Q933" i="8"/>
  <c r="R781" i="8" l="1"/>
  <c r="S780" i="8"/>
  <c r="T780" i="8" s="1"/>
  <c r="Q934" i="8"/>
  <c r="R782" i="8" l="1"/>
  <c r="S781" i="8"/>
  <c r="T781" i="8" s="1"/>
  <c r="Q935" i="8"/>
  <c r="R783" i="8" l="1"/>
  <c r="S782" i="8"/>
  <c r="T782" i="8" s="1"/>
  <c r="Q936" i="8"/>
  <c r="R784" i="8" l="1"/>
  <c r="S783" i="8"/>
  <c r="T783" i="8" s="1"/>
  <c r="Q937" i="8"/>
  <c r="R785" i="8" l="1"/>
  <c r="S784" i="8"/>
  <c r="T784" i="8" s="1"/>
  <c r="Q938" i="8"/>
  <c r="R786" i="8" l="1"/>
  <c r="S785" i="8"/>
  <c r="T785" i="8" s="1"/>
  <c r="Q939" i="8"/>
  <c r="R787" i="8" l="1"/>
  <c r="S786" i="8"/>
  <c r="T786" i="8" s="1"/>
  <c r="Q940" i="8"/>
  <c r="S787" i="8" l="1"/>
  <c r="T787" i="8" s="1"/>
  <c r="R788" i="8"/>
  <c r="Q941" i="8"/>
  <c r="R789" i="8" l="1"/>
  <c r="S788" i="8"/>
  <c r="T788" i="8" s="1"/>
  <c r="Q942" i="8"/>
  <c r="S789" i="8" l="1"/>
  <c r="T789" i="8" s="1"/>
  <c r="R790" i="8"/>
  <c r="Q943" i="8"/>
  <c r="R791" i="8" l="1"/>
  <c r="S790" i="8"/>
  <c r="T790" i="8" s="1"/>
  <c r="Q944" i="8"/>
  <c r="R792" i="8" l="1"/>
  <c r="S791" i="8"/>
  <c r="T791" i="8" s="1"/>
  <c r="Q945" i="8"/>
  <c r="R793" i="8" l="1"/>
  <c r="S792" i="8"/>
  <c r="T792" i="8" s="1"/>
  <c r="Q946" i="8"/>
  <c r="S793" i="8" l="1"/>
  <c r="T793" i="8" s="1"/>
  <c r="R794" i="8"/>
  <c r="Q947" i="8"/>
  <c r="S794" i="8" l="1"/>
  <c r="T794" i="8" s="1"/>
  <c r="R795" i="8"/>
  <c r="Q948" i="8"/>
  <c r="S795" i="8" l="1"/>
  <c r="T795" i="8" s="1"/>
  <c r="R796" i="8"/>
  <c r="Q949" i="8"/>
  <c r="R797" i="8" l="1"/>
  <c r="S796" i="8"/>
  <c r="T796" i="8" s="1"/>
  <c r="Q950" i="8"/>
  <c r="R798" i="8" l="1"/>
  <c r="S797" i="8"/>
  <c r="T797" i="8" s="1"/>
  <c r="Q951" i="8"/>
  <c r="S798" i="8" l="1"/>
  <c r="T798" i="8" s="1"/>
  <c r="R799" i="8"/>
  <c r="Q952" i="8"/>
  <c r="S799" i="8" l="1"/>
  <c r="T799" i="8" s="1"/>
  <c r="R800" i="8"/>
  <c r="Q953" i="8"/>
  <c r="R801" i="8" l="1"/>
  <c r="S800" i="8"/>
  <c r="T800" i="8" s="1"/>
  <c r="Q954" i="8"/>
  <c r="R802" i="8" l="1"/>
  <c r="S801" i="8"/>
  <c r="T801" i="8" s="1"/>
  <c r="Q955" i="8"/>
  <c r="R803" i="8" l="1"/>
  <c r="S802" i="8"/>
  <c r="T802" i="8" s="1"/>
  <c r="Q956" i="8"/>
  <c r="R804" i="8" l="1"/>
  <c r="S803" i="8"/>
  <c r="T803" i="8" s="1"/>
  <c r="Q957" i="8"/>
  <c r="S804" i="8" l="1"/>
  <c r="T804" i="8" s="1"/>
  <c r="R805" i="8"/>
  <c r="Q958" i="8"/>
  <c r="S805" i="8" l="1"/>
  <c r="T805" i="8" s="1"/>
  <c r="R806" i="8"/>
  <c r="Q959" i="8"/>
  <c r="R807" i="8" l="1"/>
  <c r="S806" i="8"/>
  <c r="T806" i="8" s="1"/>
  <c r="Q960" i="8"/>
  <c r="S807" i="8" l="1"/>
  <c r="T807" i="8" s="1"/>
  <c r="R808" i="8"/>
  <c r="Q961" i="8"/>
  <c r="S808" i="8" l="1"/>
  <c r="T808" i="8" s="1"/>
  <c r="R809" i="8"/>
  <c r="Q962" i="8"/>
  <c r="R810" i="8" l="1"/>
  <c r="S809" i="8"/>
  <c r="T809" i="8" s="1"/>
  <c r="Q963" i="8"/>
  <c r="S810" i="8" l="1"/>
  <c r="T810" i="8" s="1"/>
  <c r="R811" i="8"/>
  <c r="Q964" i="8"/>
  <c r="R812" i="8" l="1"/>
  <c r="S811" i="8"/>
  <c r="T811" i="8" s="1"/>
  <c r="Q965" i="8"/>
  <c r="R813" i="8" l="1"/>
  <c r="S812" i="8"/>
  <c r="T812" i="8" s="1"/>
  <c r="Q966" i="8"/>
  <c r="R814" i="8" l="1"/>
  <c r="S813" i="8"/>
  <c r="T813" i="8" s="1"/>
  <c r="Q967" i="8"/>
  <c r="S814" i="8" l="1"/>
  <c r="T814" i="8" s="1"/>
  <c r="R815" i="8"/>
  <c r="Q968" i="8"/>
  <c r="S815" i="8" l="1"/>
  <c r="T815" i="8" s="1"/>
  <c r="R816" i="8"/>
  <c r="Q969" i="8"/>
  <c r="Q970" i="8" s="1"/>
  <c r="Q971" i="8" l="1"/>
  <c r="R817" i="8"/>
  <c r="S816" i="8"/>
  <c r="T816" i="8" s="1"/>
  <c r="Q972" i="8" l="1"/>
  <c r="R818" i="8"/>
  <c r="S817" i="8"/>
  <c r="T817" i="8" s="1"/>
  <c r="R819" i="8" l="1"/>
  <c r="S818" i="8"/>
  <c r="T818" i="8" s="1"/>
  <c r="Q973" i="8"/>
  <c r="R820" i="8" l="1"/>
  <c r="S819" i="8"/>
  <c r="T819" i="8" s="1"/>
  <c r="Q974" i="8"/>
  <c r="S820" i="8" l="1"/>
  <c r="T820" i="8" s="1"/>
  <c r="R821" i="8"/>
  <c r="Q975" i="8"/>
  <c r="R822" i="8" l="1"/>
  <c r="S821" i="8"/>
  <c r="T821" i="8" s="1"/>
  <c r="Q976" i="8"/>
  <c r="R823" i="8" l="1"/>
  <c r="S822" i="8"/>
  <c r="T822" i="8" s="1"/>
  <c r="Q977" i="8"/>
  <c r="S823" i="8" l="1"/>
  <c r="T823" i="8" s="1"/>
  <c r="R824" i="8"/>
  <c r="Q978" i="8"/>
  <c r="S824" i="8" l="1"/>
  <c r="T824" i="8" s="1"/>
  <c r="R825" i="8"/>
  <c r="Q979" i="8"/>
  <c r="R826" i="8" l="1"/>
  <c r="S825" i="8"/>
  <c r="T825" i="8" s="1"/>
  <c r="Q980" i="8"/>
  <c r="S826" i="8" l="1"/>
  <c r="T826" i="8" s="1"/>
  <c r="R827" i="8"/>
  <c r="Q981" i="8"/>
  <c r="R828" i="8" l="1"/>
  <c r="S827" i="8"/>
  <c r="T827" i="8" s="1"/>
  <c r="Q982" i="8"/>
  <c r="R829" i="8" l="1"/>
  <c r="S828" i="8"/>
  <c r="T828" i="8" s="1"/>
  <c r="Q983" i="8"/>
  <c r="S829" i="8" l="1"/>
  <c r="T829" i="8" s="1"/>
  <c r="R830" i="8"/>
  <c r="R831" i="8" s="1"/>
  <c r="Q984" i="8"/>
  <c r="R832" i="8" l="1"/>
  <c r="S831" i="8"/>
  <c r="T831" i="8" s="1"/>
  <c r="S830" i="8"/>
  <c r="T830" i="8" s="1"/>
  <c r="Q985" i="8"/>
  <c r="R833" i="8" l="1"/>
  <c r="S833" i="8" s="1"/>
  <c r="T833" i="8" s="1"/>
  <c r="S832" i="8"/>
  <c r="T832" i="8" s="1"/>
  <c r="Q986" i="8"/>
  <c r="Q987" i="8" l="1"/>
  <c r="R834" i="8" l="1"/>
  <c r="Q988" i="8"/>
  <c r="S834" i="8" l="1"/>
  <c r="T834" i="8" s="1"/>
  <c r="R835" i="8"/>
  <c r="Q989" i="8"/>
  <c r="R836" i="8" l="1"/>
  <c r="S835" i="8"/>
  <c r="T835" i="8" s="1"/>
  <c r="Q990" i="8"/>
  <c r="R837" i="8" l="1"/>
  <c r="S836" i="8"/>
  <c r="T836" i="8" s="1"/>
  <c r="Q991" i="8"/>
  <c r="S837" i="8" l="1"/>
  <c r="T837" i="8" s="1"/>
  <c r="R838" i="8"/>
  <c r="Q992" i="8"/>
  <c r="R839" i="8" l="1"/>
  <c r="S838" i="8"/>
  <c r="T838" i="8" s="1"/>
  <c r="Q993" i="8"/>
  <c r="S839" i="8" l="1"/>
  <c r="T839" i="8" s="1"/>
  <c r="R840" i="8"/>
  <c r="Q994" i="8"/>
  <c r="S840" i="8" l="1"/>
  <c r="T840" i="8" s="1"/>
  <c r="R841" i="8"/>
  <c r="Q995" i="8"/>
  <c r="S841" i="8" l="1"/>
  <c r="T841" i="8" s="1"/>
  <c r="R842" i="8"/>
  <c r="Q996" i="8"/>
  <c r="R843" i="8" l="1"/>
  <c r="S842" i="8"/>
  <c r="T842" i="8" s="1"/>
  <c r="Q997" i="8"/>
  <c r="S843" i="8" l="1"/>
  <c r="T843" i="8" s="1"/>
  <c r="R844" i="8"/>
  <c r="Q998" i="8"/>
  <c r="R845" i="8" l="1"/>
  <c r="S844" i="8"/>
  <c r="T844" i="8" s="1"/>
  <c r="Q999" i="8"/>
  <c r="R846" i="8" l="1"/>
  <c r="S845" i="8"/>
  <c r="T845" i="8" s="1"/>
  <c r="Q1000" i="8"/>
  <c r="S846" i="8" l="1"/>
  <c r="T846" i="8" s="1"/>
  <c r="R847" i="8"/>
  <c r="Q1001" i="8"/>
  <c r="S847" i="8" l="1"/>
  <c r="T847" i="8" s="1"/>
  <c r="R848" i="8"/>
  <c r="Q1002" i="8"/>
  <c r="R849" i="8" l="1"/>
  <c r="S848" i="8"/>
  <c r="T848" i="8" s="1"/>
  <c r="Q1003" i="8"/>
  <c r="R850" i="8" l="1"/>
  <c r="S849" i="8"/>
  <c r="T849" i="8" s="1"/>
  <c r="Q1004" i="8"/>
  <c r="R851" i="8" l="1"/>
  <c r="S850" i="8"/>
  <c r="T850" i="8" s="1"/>
  <c r="Q1005" i="8"/>
  <c r="R852" i="8" l="1"/>
  <c r="S851" i="8"/>
  <c r="T851" i="8" s="1"/>
  <c r="Q1006" i="8"/>
  <c r="S852" i="8" l="1"/>
  <c r="T852" i="8" s="1"/>
  <c r="R853" i="8"/>
  <c r="Q1007" i="8"/>
  <c r="S853" i="8" l="1"/>
  <c r="T853" i="8" s="1"/>
  <c r="R854" i="8"/>
  <c r="Q1008" i="8"/>
  <c r="R855" i="8" l="1"/>
  <c r="S854" i="8"/>
  <c r="T854" i="8" s="1"/>
  <c r="Q1009" i="8"/>
  <c r="R856" i="8" l="1"/>
  <c r="S855" i="8"/>
  <c r="T855" i="8" s="1"/>
  <c r="Q1010" i="8"/>
  <c r="R857" i="8" l="1"/>
  <c r="S856" i="8"/>
  <c r="T856" i="8" s="1"/>
  <c r="Q1011" i="8"/>
  <c r="R858" i="8" l="1"/>
  <c r="S857" i="8"/>
  <c r="T857" i="8" s="1"/>
  <c r="Q1012" i="8"/>
  <c r="R859" i="8" l="1"/>
  <c r="S858" i="8"/>
  <c r="T858" i="8" s="1"/>
  <c r="Q1013" i="8"/>
  <c r="R860" i="8" l="1"/>
  <c r="S859" i="8"/>
  <c r="T859" i="8" s="1"/>
  <c r="Q1014" i="8"/>
  <c r="S860" i="8" l="1"/>
  <c r="T860" i="8" s="1"/>
  <c r="R861" i="8"/>
  <c r="Q1015" i="8"/>
  <c r="R862" i="8" l="1"/>
  <c r="S861" i="8"/>
  <c r="T861" i="8" s="1"/>
  <c r="Q1016" i="8"/>
  <c r="R863" i="8" l="1"/>
  <c r="S862" i="8"/>
  <c r="T862" i="8" s="1"/>
  <c r="Q1017" i="8"/>
  <c r="R864" i="8" l="1"/>
  <c r="S863" i="8"/>
  <c r="T863" i="8" s="1"/>
  <c r="Q1018" i="8"/>
  <c r="R865" i="8" l="1"/>
  <c r="S864" i="8"/>
  <c r="T864" i="8" s="1"/>
  <c r="Q1019" i="8"/>
  <c r="R866" i="8" l="1"/>
  <c r="S865" i="8"/>
  <c r="T865" i="8" s="1"/>
  <c r="Q1020" i="8"/>
  <c r="S866" i="8" l="1"/>
  <c r="T866" i="8" s="1"/>
  <c r="R867" i="8"/>
  <c r="Q1021" i="8"/>
  <c r="S867" i="8" l="1"/>
  <c r="T867" i="8" s="1"/>
  <c r="R868" i="8"/>
  <c r="Q1022" i="8"/>
  <c r="R869" i="8" l="1"/>
  <c r="S868" i="8"/>
  <c r="T868" i="8" s="1"/>
  <c r="Q1023" i="8"/>
  <c r="R870" i="8" l="1"/>
  <c r="S869" i="8"/>
  <c r="T869" i="8" s="1"/>
  <c r="Q1024" i="8"/>
  <c r="R871" i="8" l="1"/>
  <c r="S870" i="8"/>
  <c r="T870" i="8" s="1"/>
  <c r="Q1025" i="8"/>
  <c r="R872" i="8" l="1"/>
  <c r="S871" i="8"/>
  <c r="T871" i="8" s="1"/>
  <c r="Q1026" i="8"/>
  <c r="R873" i="8" l="1"/>
  <c r="S872" i="8"/>
  <c r="T872" i="8" s="1"/>
  <c r="Q1027" i="8"/>
  <c r="S873" i="8" l="1"/>
  <c r="T873" i="8" s="1"/>
  <c r="R874" i="8"/>
  <c r="Q1028" i="8"/>
  <c r="R875" i="8" l="1"/>
  <c r="S874" i="8"/>
  <c r="T874" i="8" s="1"/>
  <c r="Q1029" i="8"/>
  <c r="R876" i="8" l="1"/>
  <c r="S875" i="8"/>
  <c r="T875" i="8" s="1"/>
  <c r="Q1030" i="8"/>
  <c r="R877" i="8" l="1"/>
  <c r="S876" i="8"/>
  <c r="T876" i="8" s="1"/>
  <c r="Q1031" i="8"/>
  <c r="R878" i="8" l="1"/>
  <c r="S877" i="8"/>
  <c r="T877" i="8" s="1"/>
  <c r="Q1032" i="8"/>
  <c r="R879" i="8" l="1"/>
  <c r="S878" i="8"/>
  <c r="T878" i="8" s="1"/>
  <c r="Q1033" i="8"/>
  <c r="S879" i="8" l="1"/>
  <c r="T879" i="8" s="1"/>
  <c r="R880" i="8"/>
  <c r="Q1034" i="8"/>
  <c r="R881" i="8" l="1"/>
  <c r="S880" i="8"/>
  <c r="T880" i="8" s="1"/>
  <c r="Q1035" i="8"/>
  <c r="R882" i="8" l="1"/>
  <c r="S881" i="8"/>
  <c r="T881" i="8" s="1"/>
  <c r="Q1036" i="8"/>
  <c r="R883" i="8" l="1"/>
  <c r="S882" i="8"/>
  <c r="T882" i="8" s="1"/>
  <c r="Q1037" i="8"/>
  <c r="R884" i="8" l="1"/>
  <c r="S883" i="8"/>
  <c r="T883" i="8" s="1"/>
  <c r="Q1038" i="8"/>
  <c r="R885" i="8" l="1"/>
  <c r="S884" i="8"/>
  <c r="T884" i="8" s="1"/>
  <c r="Q1039" i="8"/>
  <c r="S885" i="8" l="1"/>
  <c r="T885" i="8" s="1"/>
  <c r="R886" i="8"/>
  <c r="Q1040" i="8"/>
  <c r="R887" i="8" l="1"/>
  <c r="S886" i="8"/>
  <c r="T886" i="8" s="1"/>
  <c r="Q1041" i="8"/>
  <c r="R888" i="8" l="1"/>
  <c r="S887" i="8"/>
  <c r="T887" i="8" s="1"/>
  <c r="Q1042" i="8"/>
  <c r="R889" i="8" l="1"/>
  <c r="S888" i="8"/>
  <c r="T888" i="8" s="1"/>
  <c r="Q1043" i="8"/>
  <c r="R890" i="8" l="1"/>
  <c r="S889" i="8"/>
  <c r="T889" i="8" s="1"/>
  <c r="Q1044" i="8"/>
  <c r="R891" i="8" l="1"/>
  <c r="S890" i="8"/>
  <c r="T890" i="8" s="1"/>
  <c r="Q1045" i="8"/>
  <c r="R892" i="8" l="1"/>
  <c r="S891" i="8"/>
  <c r="T891" i="8" s="1"/>
  <c r="Q1046" i="8"/>
  <c r="S892" i="8" l="1"/>
  <c r="T892" i="8" s="1"/>
  <c r="R893" i="8"/>
  <c r="Q1047" i="8"/>
  <c r="R894" i="8" l="1"/>
  <c r="S893" i="8"/>
  <c r="T893" i="8" s="1"/>
  <c r="Q1048" i="8"/>
  <c r="R895" i="8" l="1"/>
  <c r="S894" i="8"/>
  <c r="T894" i="8" s="1"/>
  <c r="Q1049" i="8"/>
  <c r="R896" i="8" l="1"/>
  <c r="S895" i="8"/>
  <c r="T895" i="8" s="1"/>
  <c r="Q1050" i="8"/>
  <c r="R897" i="8" l="1"/>
  <c r="S896" i="8"/>
  <c r="T896" i="8" s="1"/>
  <c r="Q1051" i="8"/>
  <c r="R898" i="8" l="1"/>
  <c r="S897" i="8"/>
  <c r="T897" i="8" s="1"/>
  <c r="Q1052" i="8"/>
  <c r="S898" i="8" l="1"/>
  <c r="T898" i="8" s="1"/>
  <c r="R899" i="8"/>
  <c r="Q1053" i="8"/>
  <c r="R900" i="8" l="1"/>
  <c r="S899" i="8"/>
  <c r="T899" i="8" s="1"/>
  <c r="Q1054" i="8"/>
  <c r="R901" i="8" l="1"/>
  <c r="S900" i="8"/>
  <c r="T900" i="8" s="1"/>
  <c r="Q1055" i="8"/>
  <c r="R902" i="8" l="1"/>
  <c r="S901" i="8"/>
  <c r="T901" i="8" s="1"/>
  <c r="Q1056" i="8"/>
  <c r="R903" i="8" l="1"/>
  <c r="S902" i="8"/>
  <c r="T902" i="8" s="1"/>
  <c r="Q1057" i="8"/>
  <c r="R904" i="8" l="1"/>
  <c r="S903" i="8"/>
  <c r="T903" i="8" s="1"/>
  <c r="Q1058" i="8"/>
  <c r="R905" i="8" l="1"/>
  <c r="S904" i="8"/>
  <c r="T904" i="8" s="1"/>
  <c r="Q1059" i="8"/>
  <c r="R906" i="8" l="1"/>
  <c r="S905" i="8"/>
  <c r="T905" i="8" s="1"/>
  <c r="Q1060" i="8"/>
  <c r="R907" i="8" l="1"/>
  <c r="S906" i="8"/>
  <c r="T906" i="8" s="1"/>
  <c r="Q1061" i="8"/>
  <c r="R908" i="8" l="1"/>
  <c r="S907" i="8"/>
  <c r="T907" i="8" s="1"/>
  <c r="Q1062" i="8"/>
  <c r="R909" i="8" l="1"/>
  <c r="S908" i="8"/>
  <c r="T908" i="8" s="1"/>
  <c r="Q1063" i="8"/>
  <c r="R910" i="8" l="1"/>
  <c r="S909" i="8"/>
  <c r="T909" i="8" s="1"/>
  <c r="Q1064" i="8"/>
  <c r="R911" i="8" l="1"/>
  <c r="S910" i="8"/>
  <c r="T910" i="8" s="1"/>
  <c r="Q1065" i="8"/>
  <c r="R912" i="8" l="1"/>
  <c r="S911" i="8"/>
  <c r="T911" i="8" s="1"/>
  <c r="Q1066" i="8"/>
  <c r="R913" i="8" l="1"/>
  <c r="S912" i="8"/>
  <c r="T912" i="8" s="1"/>
  <c r="Q1067" i="8"/>
  <c r="R914" i="8" l="1"/>
  <c r="S913" i="8"/>
  <c r="T913" i="8" s="1"/>
  <c r="Q1068" i="8"/>
  <c r="R915" i="8" l="1"/>
  <c r="S914" i="8"/>
  <c r="T914" i="8" s="1"/>
  <c r="Q1069" i="8"/>
  <c r="R916" i="8" l="1"/>
  <c r="S915" i="8"/>
  <c r="T915" i="8" s="1"/>
  <c r="Q1070" i="8"/>
  <c r="R917" i="8" l="1"/>
  <c r="S916" i="8"/>
  <c r="T916" i="8" s="1"/>
  <c r="Q1071" i="8"/>
  <c r="R918" i="8" l="1"/>
  <c r="S917" i="8"/>
  <c r="T917" i="8" s="1"/>
  <c r="Q1072" i="8"/>
  <c r="R919" i="8" l="1"/>
  <c r="S918" i="8"/>
  <c r="T918" i="8" s="1"/>
  <c r="Q1073" i="8"/>
  <c r="R920" i="8" l="1"/>
  <c r="S919" i="8"/>
  <c r="T919" i="8" s="1"/>
  <c r="Q1074" i="8"/>
  <c r="R921" i="8" l="1"/>
  <c r="S920" i="8"/>
  <c r="T920" i="8" s="1"/>
  <c r="Q1075" i="8"/>
  <c r="R922" i="8" l="1"/>
  <c r="S921" i="8"/>
  <c r="T921" i="8" s="1"/>
  <c r="Q1076" i="8"/>
  <c r="R923" i="8" l="1"/>
  <c r="S922" i="8"/>
  <c r="T922" i="8" s="1"/>
  <c r="Q1077" i="8"/>
  <c r="R924" i="8" l="1"/>
  <c r="S923" i="8"/>
  <c r="T923" i="8" s="1"/>
  <c r="Q1078" i="8"/>
  <c r="R925" i="8" l="1"/>
  <c r="S924" i="8"/>
  <c r="T924" i="8" s="1"/>
  <c r="Q1079" i="8"/>
  <c r="R926" i="8" l="1"/>
  <c r="S925" i="8"/>
  <c r="T925" i="8" s="1"/>
  <c r="Q1080" i="8"/>
  <c r="R927" i="8" l="1"/>
  <c r="S926" i="8"/>
  <c r="T926" i="8" s="1"/>
  <c r="Q1081" i="8"/>
  <c r="R928" i="8" l="1"/>
  <c r="S927" i="8"/>
  <c r="T927" i="8" s="1"/>
  <c r="Q1082" i="8"/>
  <c r="R929" i="8" l="1"/>
  <c r="S928" i="8"/>
  <c r="T928" i="8" s="1"/>
  <c r="Q1083" i="8"/>
  <c r="R930" i="8" l="1"/>
  <c r="S929" i="8"/>
  <c r="T929" i="8" s="1"/>
  <c r="Q1084" i="8"/>
  <c r="R931" i="8" l="1"/>
  <c r="S930" i="8"/>
  <c r="T930" i="8" s="1"/>
  <c r="Q1085" i="8"/>
  <c r="R932" i="8" l="1"/>
  <c r="S931" i="8"/>
  <c r="T931" i="8" s="1"/>
  <c r="Q1086" i="8"/>
  <c r="R933" i="8" l="1"/>
  <c r="S932" i="8"/>
  <c r="T932" i="8" s="1"/>
  <c r="Q1087" i="8"/>
  <c r="R934" i="8" l="1"/>
  <c r="S933" i="8"/>
  <c r="T933" i="8" s="1"/>
  <c r="Q1088" i="8"/>
  <c r="Q1089" i="8" s="1"/>
  <c r="Q1090" i="8" s="1"/>
  <c r="Q1091" i="8" l="1"/>
  <c r="R935" i="8"/>
  <c r="S934" i="8"/>
  <c r="T934" i="8" s="1"/>
  <c r="Q1092" i="8" l="1"/>
  <c r="S935" i="8"/>
  <c r="T935" i="8" s="1"/>
  <c r="R936" i="8"/>
  <c r="Q1093" i="8" l="1"/>
  <c r="R937" i="8"/>
  <c r="S936" i="8"/>
  <c r="T936" i="8" s="1"/>
  <c r="R938" i="8" l="1"/>
  <c r="S937" i="8"/>
  <c r="T937" i="8" s="1"/>
  <c r="R939" i="8" l="1"/>
  <c r="S938" i="8"/>
  <c r="T938" i="8" s="1"/>
  <c r="R940" i="8" l="1"/>
  <c r="S939" i="8"/>
  <c r="T939" i="8" s="1"/>
  <c r="Q1094" i="8"/>
  <c r="R941" i="8" l="1"/>
  <c r="S940" i="8"/>
  <c r="T940" i="8" s="1"/>
  <c r="Q1095" i="8"/>
  <c r="R942" i="8" l="1"/>
  <c r="S941" i="8"/>
  <c r="T941" i="8" s="1"/>
  <c r="Q1096" i="8"/>
  <c r="R943" i="8" l="1"/>
  <c r="S942" i="8"/>
  <c r="T942" i="8" s="1"/>
  <c r="Q1097" i="8"/>
  <c r="R944" i="8" l="1"/>
  <c r="S943" i="8"/>
  <c r="T943" i="8" s="1"/>
  <c r="Q1098" i="8"/>
  <c r="R945" i="8" l="1"/>
  <c r="S944" i="8"/>
  <c r="T944" i="8" s="1"/>
  <c r="Q1099" i="8"/>
  <c r="R946" i="8" l="1"/>
  <c r="S945" i="8"/>
  <c r="T945" i="8" s="1"/>
  <c r="Q1100" i="8"/>
  <c r="R947" i="8" l="1"/>
  <c r="S946" i="8"/>
  <c r="T946" i="8" s="1"/>
  <c r="Q1101" i="8"/>
  <c r="R948" i="8" l="1"/>
  <c r="S947" i="8"/>
  <c r="T947" i="8" s="1"/>
  <c r="Q1102" i="8"/>
  <c r="R949" i="8" l="1"/>
  <c r="S948" i="8"/>
  <c r="T948" i="8" s="1"/>
  <c r="Q1103" i="8"/>
  <c r="R950" i="8" l="1"/>
  <c r="S949" i="8"/>
  <c r="T949" i="8" s="1"/>
  <c r="Q1104" i="8"/>
  <c r="R951" i="8" l="1"/>
  <c r="S950" i="8"/>
  <c r="T950" i="8" s="1"/>
  <c r="Q1105" i="8"/>
  <c r="S951" i="8" l="1"/>
  <c r="T951" i="8" s="1"/>
  <c r="R952" i="8"/>
  <c r="Q1106" i="8"/>
  <c r="R953" i="8" l="1"/>
  <c r="S952" i="8"/>
  <c r="T952" i="8" s="1"/>
  <c r="Q1107" i="8"/>
  <c r="R954" i="8" l="1"/>
  <c r="S953" i="8"/>
  <c r="T953" i="8" s="1"/>
  <c r="Q1108" i="8"/>
  <c r="R955" i="8" l="1"/>
  <c r="S954" i="8"/>
  <c r="T954" i="8" s="1"/>
  <c r="Q1109" i="8"/>
  <c r="R956" i="8" l="1"/>
  <c r="S955" i="8"/>
  <c r="T955" i="8" s="1"/>
  <c r="Q1110" i="8"/>
  <c r="R957" i="8" l="1"/>
  <c r="S956" i="8"/>
  <c r="T956" i="8" s="1"/>
  <c r="Q1111" i="8"/>
  <c r="S957" i="8" l="1"/>
  <c r="T957" i="8" s="1"/>
  <c r="R958" i="8"/>
  <c r="Q1112" i="8"/>
  <c r="R959" i="8" l="1"/>
  <c r="S958" i="8"/>
  <c r="T958" i="8" s="1"/>
  <c r="Q1113" i="8"/>
  <c r="R960" i="8" l="1"/>
  <c r="S959" i="8"/>
  <c r="T959" i="8" s="1"/>
  <c r="Q1114" i="8"/>
  <c r="R961" i="8" l="1"/>
  <c r="S960" i="8"/>
  <c r="T960" i="8" s="1"/>
  <c r="Q1115" i="8"/>
  <c r="R962" i="8" l="1"/>
  <c r="S961" i="8"/>
  <c r="T961" i="8" s="1"/>
  <c r="Q1116" i="8"/>
  <c r="R963" i="8" l="1"/>
  <c r="S962" i="8"/>
  <c r="T962" i="8" s="1"/>
  <c r="Q1117" i="8"/>
  <c r="S963" i="8" l="1"/>
  <c r="T963" i="8" s="1"/>
  <c r="R964" i="8"/>
  <c r="Q1118" i="8"/>
  <c r="R965" i="8" l="1"/>
  <c r="S964" i="8"/>
  <c r="T964" i="8" s="1"/>
  <c r="Q1119" i="8"/>
  <c r="R966" i="8" l="1"/>
  <c r="S965" i="8"/>
  <c r="T965" i="8" s="1"/>
  <c r="Q1120" i="8"/>
  <c r="R967" i="8" l="1"/>
  <c r="S966" i="8"/>
  <c r="T966" i="8" s="1"/>
  <c r="Q1121" i="8"/>
  <c r="R968" i="8" l="1"/>
  <c r="S967" i="8"/>
  <c r="T967" i="8" s="1"/>
  <c r="Q1122" i="8"/>
  <c r="S968" i="8" l="1"/>
  <c r="T968" i="8" s="1"/>
  <c r="R969" i="8"/>
  <c r="R970" i="8" s="1"/>
  <c r="Q1123" i="8"/>
  <c r="R971" i="8" l="1"/>
  <c r="S970" i="8"/>
  <c r="T970" i="8" s="1"/>
  <c r="S969" i="8"/>
  <c r="T969" i="8" s="1"/>
  <c r="Q1124" i="8"/>
  <c r="R972" i="8" l="1"/>
  <c r="S972" i="8" s="1"/>
  <c r="T972" i="8" s="1"/>
  <c r="S971" i="8"/>
  <c r="T971" i="8" s="1"/>
  <c r="Q1125" i="8"/>
  <c r="R973" i="8" l="1"/>
  <c r="Q1126" i="8"/>
  <c r="R974" i="8" l="1"/>
  <c r="S973" i="8"/>
  <c r="T973" i="8" s="1"/>
  <c r="Q1127" i="8"/>
  <c r="R975" i="8" l="1"/>
  <c r="S974" i="8"/>
  <c r="T974" i="8" s="1"/>
  <c r="Q1128" i="8"/>
  <c r="S975" i="8" l="1"/>
  <c r="T975" i="8" s="1"/>
  <c r="R976" i="8"/>
  <c r="Q1129" i="8"/>
  <c r="S976" i="8" l="1"/>
  <c r="T976" i="8" s="1"/>
  <c r="R977" i="8"/>
  <c r="Q1130" i="8"/>
  <c r="S977" i="8" l="1"/>
  <c r="T977" i="8" s="1"/>
  <c r="R978" i="8"/>
  <c r="Q1131" i="8"/>
  <c r="S978" i="8" l="1"/>
  <c r="T978" i="8" s="1"/>
  <c r="R979" i="8"/>
  <c r="Q1132" i="8"/>
  <c r="S979" i="8" l="1"/>
  <c r="T979" i="8" s="1"/>
  <c r="R980" i="8"/>
  <c r="Q1133" i="8"/>
  <c r="S980" i="8" l="1"/>
  <c r="T980" i="8" s="1"/>
  <c r="R981" i="8"/>
  <c r="Q1134" i="8"/>
  <c r="S981" i="8" l="1"/>
  <c r="T981" i="8" s="1"/>
  <c r="R982" i="8"/>
  <c r="Q1135" i="8"/>
  <c r="S982" i="8" l="1"/>
  <c r="T982" i="8" s="1"/>
  <c r="R983" i="8"/>
  <c r="Q1136" i="8"/>
  <c r="S983" i="8" l="1"/>
  <c r="T983" i="8" s="1"/>
  <c r="R984" i="8"/>
  <c r="Q1137" i="8"/>
  <c r="S984" i="8" l="1"/>
  <c r="T984" i="8" s="1"/>
  <c r="R985" i="8"/>
  <c r="Q1138" i="8"/>
  <c r="S985" i="8" l="1"/>
  <c r="T985" i="8" s="1"/>
  <c r="R986" i="8"/>
  <c r="Q1139" i="8"/>
  <c r="S986" i="8" l="1"/>
  <c r="T986" i="8" s="1"/>
  <c r="R987" i="8"/>
  <c r="Q1140" i="8"/>
  <c r="S987" i="8" l="1"/>
  <c r="T987" i="8" s="1"/>
  <c r="R988" i="8"/>
  <c r="Q1141" i="8"/>
  <c r="S988" i="8" l="1"/>
  <c r="T988" i="8" s="1"/>
  <c r="R989" i="8"/>
  <c r="Q1142" i="8"/>
  <c r="S989" i="8" l="1"/>
  <c r="T989" i="8" s="1"/>
  <c r="R990" i="8"/>
  <c r="Q1143" i="8"/>
  <c r="S990" i="8" l="1"/>
  <c r="T990" i="8" s="1"/>
  <c r="R991" i="8"/>
  <c r="Q1144" i="8"/>
  <c r="S991" i="8" l="1"/>
  <c r="T991" i="8" s="1"/>
  <c r="R992" i="8"/>
  <c r="Q1145" i="8"/>
  <c r="S992" i="8" l="1"/>
  <c r="T992" i="8" s="1"/>
  <c r="R993" i="8"/>
  <c r="Q1146" i="8"/>
  <c r="S993" i="8" l="1"/>
  <c r="T993" i="8" s="1"/>
  <c r="R994" i="8"/>
  <c r="Q1147" i="8"/>
  <c r="S994" i="8" l="1"/>
  <c r="T994" i="8" s="1"/>
  <c r="R995" i="8"/>
  <c r="Q1148" i="8"/>
  <c r="S995" i="8" l="1"/>
  <c r="T995" i="8" s="1"/>
  <c r="R996" i="8"/>
  <c r="Q1149" i="8"/>
  <c r="S996" i="8" l="1"/>
  <c r="T996" i="8" s="1"/>
  <c r="R997" i="8"/>
  <c r="Q1150" i="8"/>
  <c r="S997" i="8" l="1"/>
  <c r="T997" i="8" s="1"/>
  <c r="R998" i="8"/>
  <c r="Q1151" i="8"/>
  <c r="S998" i="8" l="1"/>
  <c r="T998" i="8" s="1"/>
  <c r="R999" i="8"/>
  <c r="Q1152" i="8"/>
  <c r="S999" i="8" l="1"/>
  <c r="T999" i="8" s="1"/>
  <c r="R1000" i="8"/>
  <c r="Q1153" i="8"/>
  <c r="S1000" i="8" l="1"/>
  <c r="T1000" i="8" s="1"/>
  <c r="R1001" i="8"/>
  <c r="Q1154" i="8"/>
  <c r="S1001" i="8" l="1"/>
  <c r="T1001" i="8" s="1"/>
  <c r="R1002" i="8"/>
  <c r="Q1155" i="8"/>
  <c r="S1002" i="8" l="1"/>
  <c r="T1002" i="8" s="1"/>
  <c r="R1003" i="8"/>
  <c r="Q1156" i="8"/>
  <c r="S1003" i="8" l="1"/>
  <c r="T1003" i="8" s="1"/>
  <c r="R1004" i="8"/>
  <c r="Q1157" i="8"/>
  <c r="S1004" i="8" l="1"/>
  <c r="T1004" i="8" s="1"/>
  <c r="R1005" i="8"/>
  <c r="Q1158" i="8"/>
  <c r="S1005" i="8" l="1"/>
  <c r="T1005" i="8" s="1"/>
  <c r="R1006" i="8"/>
  <c r="Q1159" i="8"/>
  <c r="S1006" i="8" l="1"/>
  <c r="T1006" i="8" s="1"/>
  <c r="R1007" i="8"/>
  <c r="Q1160" i="8"/>
  <c r="S1007" i="8" l="1"/>
  <c r="T1007" i="8" s="1"/>
  <c r="R1008" i="8"/>
  <c r="Q1161" i="8"/>
  <c r="S1008" i="8" l="1"/>
  <c r="T1008" i="8" s="1"/>
  <c r="R1009" i="8"/>
  <c r="Q1162" i="8"/>
  <c r="S1009" i="8" l="1"/>
  <c r="T1009" i="8" s="1"/>
  <c r="R1010" i="8"/>
  <c r="Q1163" i="8"/>
  <c r="S1010" i="8" l="1"/>
  <c r="T1010" i="8" s="1"/>
  <c r="R1011" i="8"/>
  <c r="Q1164" i="8"/>
  <c r="S1011" i="8" l="1"/>
  <c r="T1011" i="8" s="1"/>
  <c r="R1012" i="8"/>
  <c r="Q1165" i="8"/>
  <c r="S1012" i="8" l="1"/>
  <c r="T1012" i="8" s="1"/>
  <c r="R1013" i="8"/>
  <c r="Q1166" i="8"/>
  <c r="R1014" i="8" l="1"/>
  <c r="S1013" i="8"/>
  <c r="T1013" i="8" s="1"/>
  <c r="Q1167" i="8"/>
  <c r="S1014" i="8" l="1"/>
  <c r="T1014" i="8" s="1"/>
  <c r="R1015" i="8"/>
  <c r="Q1168" i="8"/>
  <c r="S1015" i="8" l="1"/>
  <c r="T1015" i="8" s="1"/>
  <c r="R1016" i="8"/>
  <c r="Q1169" i="8"/>
  <c r="S1016" i="8" l="1"/>
  <c r="T1016" i="8" s="1"/>
  <c r="R1017" i="8"/>
  <c r="Q1170" i="8"/>
  <c r="S1017" i="8" l="1"/>
  <c r="T1017" i="8" s="1"/>
  <c r="R1018" i="8"/>
  <c r="Q1171" i="8"/>
  <c r="S1018" i="8" l="1"/>
  <c r="T1018" i="8" s="1"/>
  <c r="R1019" i="8"/>
  <c r="Q1172" i="8"/>
  <c r="S1019" i="8" l="1"/>
  <c r="T1019" i="8" s="1"/>
  <c r="R1020" i="8"/>
  <c r="Q1173" i="8"/>
  <c r="S1020" i="8" l="1"/>
  <c r="T1020" i="8" s="1"/>
  <c r="R1021" i="8"/>
  <c r="Q1174" i="8"/>
  <c r="S1021" i="8" l="1"/>
  <c r="T1021" i="8" s="1"/>
  <c r="R1022" i="8"/>
  <c r="Q1175" i="8"/>
  <c r="S1022" i="8" l="1"/>
  <c r="T1022" i="8" s="1"/>
  <c r="R1023" i="8"/>
  <c r="Q1176" i="8"/>
  <c r="S1023" i="8" l="1"/>
  <c r="T1023" i="8" s="1"/>
  <c r="R1024" i="8"/>
  <c r="Q1177" i="8"/>
  <c r="R1025" i="8" l="1"/>
  <c r="S1024" i="8"/>
  <c r="T1024" i="8" s="1"/>
  <c r="Q1178" i="8"/>
  <c r="R1026" i="8" l="1"/>
  <c r="S1025" i="8"/>
  <c r="T1025" i="8" s="1"/>
  <c r="Q1179" i="8"/>
  <c r="R1027" i="8" l="1"/>
  <c r="S1026" i="8"/>
  <c r="T1026" i="8" s="1"/>
  <c r="Q1180" i="8"/>
  <c r="R1028" i="8" l="1"/>
  <c r="S1027" i="8"/>
  <c r="T1027" i="8" s="1"/>
  <c r="Q1181" i="8"/>
  <c r="R1029" i="8" l="1"/>
  <c r="S1028" i="8"/>
  <c r="T1028" i="8" s="1"/>
  <c r="Q1182" i="8"/>
  <c r="R1030" i="8" l="1"/>
  <c r="S1029" i="8"/>
  <c r="T1029" i="8" s="1"/>
  <c r="Q1183" i="8"/>
  <c r="R1031" i="8" l="1"/>
  <c r="S1030" i="8"/>
  <c r="T1030" i="8" s="1"/>
  <c r="Q1184" i="8"/>
  <c r="R1032" i="8" l="1"/>
  <c r="S1031" i="8"/>
  <c r="T1031" i="8" s="1"/>
  <c r="Q1185" i="8"/>
  <c r="R1033" i="8" l="1"/>
  <c r="S1032" i="8"/>
  <c r="T1032" i="8" s="1"/>
  <c r="Q1186" i="8"/>
  <c r="R1034" i="8" l="1"/>
  <c r="S1033" i="8"/>
  <c r="T1033" i="8" s="1"/>
  <c r="Q1187" i="8"/>
  <c r="R1035" i="8" l="1"/>
  <c r="S1034" i="8"/>
  <c r="T1034" i="8" s="1"/>
  <c r="Q1188" i="8"/>
  <c r="R1036" i="8" l="1"/>
  <c r="S1035" i="8"/>
  <c r="T1035" i="8" s="1"/>
  <c r="Q1189" i="8"/>
  <c r="R1037" i="8" l="1"/>
  <c r="S1036" i="8"/>
  <c r="T1036" i="8" s="1"/>
  <c r="Q1190" i="8"/>
  <c r="R1038" i="8" l="1"/>
  <c r="S1037" i="8"/>
  <c r="T1037" i="8" s="1"/>
  <c r="Q1191" i="8"/>
  <c r="R1039" i="8" l="1"/>
  <c r="S1038" i="8"/>
  <c r="T1038" i="8" s="1"/>
  <c r="Q1192" i="8"/>
  <c r="R1040" i="8" l="1"/>
  <c r="S1039" i="8"/>
  <c r="T1039" i="8" s="1"/>
  <c r="Q1193" i="8"/>
  <c r="R1041" i="8" l="1"/>
  <c r="S1040" i="8"/>
  <c r="T1040" i="8" s="1"/>
  <c r="Q1194" i="8"/>
  <c r="R1042" i="8" l="1"/>
  <c r="S1041" i="8"/>
  <c r="T1041" i="8" s="1"/>
  <c r="Q1195" i="8"/>
  <c r="R1043" i="8" l="1"/>
  <c r="S1042" i="8"/>
  <c r="T1042" i="8" s="1"/>
  <c r="Q1196" i="8"/>
  <c r="R1044" i="8" l="1"/>
  <c r="S1043" i="8"/>
  <c r="T1043" i="8" s="1"/>
  <c r="Q1197" i="8"/>
  <c r="R1045" i="8" l="1"/>
  <c r="S1044" i="8"/>
  <c r="T1044" i="8" s="1"/>
  <c r="Q1198" i="8"/>
  <c r="R1046" i="8" l="1"/>
  <c r="S1045" i="8"/>
  <c r="T1045" i="8" s="1"/>
  <c r="Q1199" i="8"/>
  <c r="R1047" i="8" l="1"/>
  <c r="S1046" i="8"/>
  <c r="T1046" i="8" s="1"/>
  <c r="Q1200" i="8"/>
  <c r="R1048" i="8" l="1"/>
  <c r="S1047" i="8"/>
  <c r="T1047" i="8" s="1"/>
  <c r="Q1201" i="8"/>
  <c r="R1049" i="8" l="1"/>
  <c r="S1048" i="8"/>
  <c r="T1048" i="8" s="1"/>
  <c r="Q1202" i="8"/>
  <c r="R1050" i="8" l="1"/>
  <c r="S1049" i="8"/>
  <c r="T1049" i="8" s="1"/>
  <c r="Q1203" i="8"/>
  <c r="R1051" i="8" l="1"/>
  <c r="S1050" i="8"/>
  <c r="T1050" i="8" s="1"/>
  <c r="Q1204" i="8"/>
  <c r="R1052" i="8" l="1"/>
  <c r="S1051" i="8"/>
  <c r="T1051" i="8" s="1"/>
  <c r="Q1205" i="8"/>
  <c r="Q1206" i="8" s="1"/>
  <c r="Q1207" i="8" l="1"/>
  <c r="R1053" i="8"/>
  <c r="S1052" i="8"/>
  <c r="T1052" i="8" s="1"/>
  <c r="Q1208" i="8" l="1"/>
  <c r="R1054" i="8"/>
  <c r="S1053" i="8"/>
  <c r="T1053" i="8" s="1"/>
  <c r="R1055" i="8" l="1"/>
  <c r="S1054" i="8"/>
  <c r="T1054" i="8" s="1"/>
  <c r="Q1209" i="8"/>
  <c r="R1056" i="8" l="1"/>
  <c r="S1055" i="8"/>
  <c r="T1055" i="8" s="1"/>
  <c r="Q1210" i="8"/>
  <c r="R1057" i="8" l="1"/>
  <c r="S1056" i="8"/>
  <c r="T1056" i="8" s="1"/>
  <c r="Q1211" i="8"/>
  <c r="R1058" i="8" l="1"/>
  <c r="S1057" i="8"/>
  <c r="T1057" i="8" s="1"/>
  <c r="Q1212" i="8"/>
  <c r="R1059" i="8" l="1"/>
  <c r="S1058" i="8"/>
  <c r="T1058" i="8" s="1"/>
  <c r="Q1213" i="8"/>
  <c r="R1060" i="8" l="1"/>
  <c r="S1059" i="8"/>
  <c r="T1059" i="8" s="1"/>
  <c r="Q1214" i="8"/>
  <c r="R1061" i="8" l="1"/>
  <c r="S1060" i="8"/>
  <c r="T1060" i="8" s="1"/>
  <c r="Q1215" i="8"/>
  <c r="R1062" i="8" l="1"/>
  <c r="S1061" i="8"/>
  <c r="T1061" i="8" s="1"/>
  <c r="Q1216" i="8"/>
  <c r="R1063" i="8" l="1"/>
  <c r="S1062" i="8"/>
  <c r="T1062" i="8" s="1"/>
  <c r="Q1217" i="8"/>
  <c r="R1064" i="8" l="1"/>
  <c r="S1063" i="8"/>
  <c r="T1063" i="8" s="1"/>
  <c r="Q1218" i="8"/>
  <c r="R1065" i="8" l="1"/>
  <c r="S1064" i="8"/>
  <c r="T1064" i="8" s="1"/>
  <c r="Q1219" i="8"/>
  <c r="R1066" i="8" l="1"/>
  <c r="S1065" i="8"/>
  <c r="T1065" i="8" s="1"/>
  <c r="Q1220" i="8"/>
  <c r="R1067" i="8" l="1"/>
  <c r="S1066" i="8"/>
  <c r="T1066" i="8" s="1"/>
  <c r="Q1221" i="8"/>
  <c r="R1068" i="8" l="1"/>
  <c r="S1067" i="8"/>
  <c r="T1067" i="8" s="1"/>
  <c r="Q1222" i="8"/>
  <c r="R1069" i="8" l="1"/>
  <c r="S1068" i="8"/>
  <c r="T1068" i="8" s="1"/>
  <c r="Q1223" i="8"/>
  <c r="R1070" i="8" l="1"/>
  <c r="S1069" i="8"/>
  <c r="T1069" i="8" s="1"/>
  <c r="Q1224" i="8"/>
  <c r="R1071" i="8" l="1"/>
  <c r="S1070" i="8"/>
  <c r="T1070" i="8" s="1"/>
  <c r="Q1225" i="8"/>
  <c r="R1072" i="8" l="1"/>
  <c r="S1071" i="8"/>
  <c r="T1071" i="8" s="1"/>
  <c r="Q1226" i="8"/>
  <c r="R1073" i="8" l="1"/>
  <c r="S1072" i="8"/>
  <c r="T1072" i="8" s="1"/>
  <c r="Q1227" i="8"/>
  <c r="R1074" i="8" l="1"/>
  <c r="S1073" i="8"/>
  <c r="T1073" i="8" s="1"/>
  <c r="Q1228" i="8"/>
  <c r="R1075" i="8" l="1"/>
  <c r="S1074" i="8"/>
  <c r="T1074" i="8" s="1"/>
  <c r="Q1229" i="8"/>
  <c r="R1076" i="8" l="1"/>
  <c r="S1075" i="8"/>
  <c r="T1075" i="8" s="1"/>
  <c r="Q1230" i="8"/>
  <c r="R1077" i="8" l="1"/>
  <c r="S1076" i="8"/>
  <c r="T1076" i="8" s="1"/>
  <c r="Q1231" i="8"/>
  <c r="R1078" i="8" l="1"/>
  <c r="S1077" i="8"/>
  <c r="T1077" i="8" s="1"/>
  <c r="Q1232" i="8"/>
  <c r="R1079" i="8" l="1"/>
  <c r="S1078" i="8"/>
  <c r="T1078" i="8" s="1"/>
  <c r="Q1233" i="8"/>
  <c r="R1080" i="8" l="1"/>
  <c r="S1079" i="8"/>
  <c r="T1079" i="8" s="1"/>
  <c r="Q1234" i="8"/>
  <c r="R1081" i="8" l="1"/>
  <c r="S1080" i="8"/>
  <c r="T1080" i="8" s="1"/>
  <c r="Q1235" i="8"/>
  <c r="R1082" i="8" l="1"/>
  <c r="S1081" i="8"/>
  <c r="T1081" i="8" s="1"/>
  <c r="Q1236" i="8"/>
  <c r="R1083" i="8" l="1"/>
  <c r="S1082" i="8"/>
  <c r="T1082" i="8" s="1"/>
  <c r="Q1237" i="8"/>
  <c r="R1084" i="8" l="1"/>
  <c r="S1083" i="8"/>
  <c r="T1083" i="8" s="1"/>
  <c r="Q1238" i="8"/>
  <c r="R1085" i="8" l="1"/>
  <c r="S1084" i="8"/>
  <c r="T1084" i="8" s="1"/>
  <c r="Q1239" i="8"/>
  <c r="R1086" i="8" l="1"/>
  <c r="S1085" i="8"/>
  <c r="T1085" i="8" s="1"/>
  <c r="Q1240" i="8"/>
  <c r="R1087" i="8" l="1"/>
  <c r="S1086" i="8"/>
  <c r="T1086" i="8" s="1"/>
  <c r="Q1241" i="8"/>
  <c r="R1088" i="8" l="1"/>
  <c r="R1089" i="8" s="1"/>
  <c r="S1087" i="8"/>
  <c r="T1087" i="8" s="1"/>
  <c r="Q1242" i="8"/>
  <c r="S1089" i="8" l="1"/>
  <c r="T1089" i="8" s="1"/>
  <c r="R1090" i="8"/>
  <c r="S1088" i="8"/>
  <c r="T1088" i="8" s="1"/>
  <c r="Q1243" i="8"/>
  <c r="R1091" i="8" l="1"/>
  <c r="S1090" i="8"/>
  <c r="T1090" i="8" s="1"/>
  <c r="Q1244" i="8"/>
  <c r="R1092" i="8" l="1"/>
  <c r="S1091" i="8"/>
  <c r="T1091" i="8" s="1"/>
  <c r="Q1245" i="8"/>
  <c r="R1093" i="8" l="1"/>
  <c r="S1093" i="8" s="1"/>
  <c r="T1093" i="8" s="1"/>
  <c r="S1092" i="8"/>
  <c r="T1092" i="8" s="1"/>
  <c r="Q1246" i="8"/>
  <c r="Q1247" i="8" l="1"/>
  <c r="R1094" i="8" l="1"/>
  <c r="Q1248" i="8"/>
  <c r="R1095" i="8" l="1"/>
  <c r="S1094" i="8"/>
  <c r="T1094" i="8" s="1"/>
  <c r="Q1249" i="8"/>
  <c r="R1096" i="8" l="1"/>
  <c r="S1095" i="8"/>
  <c r="T1095" i="8" s="1"/>
  <c r="Q1250" i="8"/>
  <c r="R1097" i="8" l="1"/>
  <c r="S1096" i="8"/>
  <c r="T1096" i="8" s="1"/>
  <c r="Q1251" i="8"/>
  <c r="R1098" i="8" l="1"/>
  <c r="S1097" i="8"/>
  <c r="T1097" i="8" s="1"/>
  <c r="Q1252" i="8"/>
  <c r="R1099" i="8" l="1"/>
  <c r="S1098" i="8"/>
  <c r="T1098" i="8" s="1"/>
  <c r="Q1253" i="8"/>
  <c r="R1100" i="8" l="1"/>
  <c r="S1099" i="8"/>
  <c r="T1099" i="8" s="1"/>
  <c r="Q1254" i="8"/>
  <c r="R1101" i="8" l="1"/>
  <c r="S1100" i="8"/>
  <c r="T1100" i="8" s="1"/>
  <c r="Q1255" i="8"/>
  <c r="R1102" i="8" l="1"/>
  <c r="S1101" i="8"/>
  <c r="T1101" i="8" s="1"/>
  <c r="Q1256" i="8"/>
  <c r="R1103" i="8" l="1"/>
  <c r="S1102" i="8"/>
  <c r="T1102" i="8" s="1"/>
  <c r="Q1257" i="8"/>
  <c r="R1104" i="8" l="1"/>
  <c r="S1103" i="8"/>
  <c r="T1103" i="8" s="1"/>
  <c r="Q1258" i="8"/>
  <c r="R1105" i="8" l="1"/>
  <c r="S1104" i="8"/>
  <c r="T1104" i="8" s="1"/>
  <c r="Q1259" i="8"/>
  <c r="R1106" i="8" l="1"/>
  <c r="S1105" i="8"/>
  <c r="T1105" i="8" s="1"/>
  <c r="Q1260" i="8"/>
  <c r="S1106" i="8" l="1"/>
  <c r="T1106" i="8" s="1"/>
  <c r="R1107" i="8"/>
  <c r="Q1261" i="8"/>
  <c r="S1107" i="8" l="1"/>
  <c r="T1107" i="8" s="1"/>
  <c r="R1108" i="8"/>
  <c r="Q1262" i="8"/>
  <c r="S1108" i="8" l="1"/>
  <c r="T1108" i="8" s="1"/>
  <c r="R1109" i="8"/>
  <c r="Q1263" i="8"/>
  <c r="S1109" i="8" l="1"/>
  <c r="T1109" i="8" s="1"/>
  <c r="R1110" i="8"/>
  <c r="Q1264" i="8"/>
  <c r="S1110" i="8" l="1"/>
  <c r="T1110" i="8" s="1"/>
  <c r="R1111" i="8"/>
  <c r="Q1265" i="8"/>
  <c r="S1111" i="8" l="1"/>
  <c r="T1111" i="8" s="1"/>
  <c r="R1112" i="8"/>
  <c r="Q1266" i="8"/>
  <c r="S1112" i="8" l="1"/>
  <c r="T1112" i="8" s="1"/>
  <c r="R1113" i="8"/>
  <c r="Q1267" i="8"/>
  <c r="S1113" i="8" l="1"/>
  <c r="T1113" i="8" s="1"/>
  <c r="R1114" i="8"/>
  <c r="Q1268" i="8"/>
  <c r="S1114" i="8" l="1"/>
  <c r="T1114" i="8" s="1"/>
  <c r="R1115" i="8"/>
  <c r="Q1269" i="8"/>
  <c r="S1115" i="8" l="1"/>
  <c r="T1115" i="8" s="1"/>
  <c r="R1116" i="8"/>
  <c r="Q1270" i="8"/>
  <c r="S1116" i="8" l="1"/>
  <c r="T1116" i="8" s="1"/>
  <c r="R1117" i="8"/>
  <c r="Q1271" i="8"/>
  <c r="S1117" i="8" l="1"/>
  <c r="T1117" i="8" s="1"/>
  <c r="R1118" i="8"/>
  <c r="Q1272" i="8"/>
  <c r="S1118" i="8" l="1"/>
  <c r="T1118" i="8" s="1"/>
  <c r="R1119" i="8"/>
  <c r="Q1273" i="8"/>
  <c r="S1119" i="8" l="1"/>
  <c r="T1119" i="8" s="1"/>
  <c r="R1120" i="8"/>
  <c r="Q1274" i="8"/>
  <c r="S1120" i="8" l="1"/>
  <c r="T1120" i="8" s="1"/>
  <c r="R1121" i="8"/>
  <c r="Q1275" i="8"/>
  <c r="S1121" i="8" l="1"/>
  <c r="T1121" i="8" s="1"/>
  <c r="R1122" i="8"/>
  <c r="Q1276" i="8"/>
  <c r="S1122" i="8" l="1"/>
  <c r="T1122" i="8" s="1"/>
  <c r="R1123" i="8"/>
  <c r="Q1277" i="8"/>
  <c r="S1123" i="8" l="1"/>
  <c r="T1123" i="8" s="1"/>
  <c r="R1124" i="8"/>
  <c r="Q1278" i="8"/>
  <c r="S1124" i="8" l="1"/>
  <c r="T1124" i="8" s="1"/>
  <c r="R1125" i="8"/>
  <c r="Q1279" i="8"/>
  <c r="S1125" i="8" l="1"/>
  <c r="T1125" i="8" s="1"/>
  <c r="R1126" i="8"/>
  <c r="Q1280" i="8"/>
  <c r="S1126" i="8" l="1"/>
  <c r="T1126" i="8" s="1"/>
  <c r="R1127" i="8"/>
  <c r="Q1281" i="8"/>
  <c r="S1127" i="8" l="1"/>
  <c r="T1127" i="8" s="1"/>
  <c r="R1128" i="8"/>
  <c r="Q1282" i="8"/>
  <c r="S1128" i="8" l="1"/>
  <c r="T1128" i="8" s="1"/>
  <c r="R1129" i="8"/>
  <c r="Q1283" i="8"/>
  <c r="S1129" i="8" l="1"/>
  <c r="T1129" i="8" s="1"/>
  <c r="R1130" i="8"/>
  <c r="Q1284" i="8"/>
  <c r="S1130" i="8" l="1"/>
  <c r="T1130" i="8" s="1"/>
  <c r="R1131" i="8"/>
  <c r="Q1285" i="8"/>
  <c r="S1131" i="8" l="1"/>
  <c r="T1131" i="8" s="1"/>
  <c r="R1132" i="8"/>
  <c r="Q1286" i="8"/>
  <c r="S1132" i="8" l="1"/>
  <c r="T1132" i="8" s="1"/>
  <c r="R1133" i="8"/>
  <c r="Q1287" i="8"/>
  <c r="S1133" i="8" l="1"/>
  <c r="T1133" i="8" s="1"/>
  <c r="R1134" i="8"/>
  <c r="Q1288" i="8"/>
  <c r="S1134" i="8" l="1"/>
  <c r="T1134" i="8" s="1"/>
  <c r="R1135" i="8"/>
  <c r="Q1289" i="8"/>
  <c r="S1135" i="8" l="1"/>
  <c r="T1135" i="8" s="1"/>
  <c r="R1136" i="8"/>
  <c r="Q1290" i="8"/>
  <c r="S1136" i="8" l="1"/>
  <c r="T1136" i="8" s="1"/>
  <c r="R1137" i="8"/>
  <c r="Q1291" i="8"/>
  <c r="S1137" i="8" l="1"/>
  <c r="T1137" i="8" s="1"/>
  <c r="R1138" i="8"/>
  <c r="Q1292" i="8"/>
  <c r="S1138" i="8" l="1"/>
  <c r="T1138" i="8" s="1"/>
  <c r="R1139" i="8"/>
  <c r="Q1293" i="8"/>
  <c r="S1139" i="8" l="1"/>
  <c r="T1139" i="8" s="1"/>
  <c r="R1140" i="8"/>
  <c r="Q1294" i="8"/>
  <c r="S1140" i="8" l="1"/>
  <c r="T1140" i="8" s="1"/>
  <c r="R1141" i="8"/>
  <c r="Q1295" i="8"/>
  <c r="S1141" i="8" l="1"/>
  <c r="T1141" i="8" s="1"/>
  <c r="R1142" i="8"/>
  <c r="Q1296" i="8"/>
  <c r="S1142" i="8" l="1"/>
  <c r="T1142" i="8" s="1"/>
  <c r="R1143" i="8"/>
  <c r="Q1297" i="8"/>
  <c r="S1143" i="8" l="1"/>
  <c r="T1143" i="8" s="1"/>
  <c r="R1144" i="8"/>
  <c r="Q1298" i="8"/>
  <c r="S1144" i="8" l="1"/>
  <c r="T1144" i="8" s="1"/>
  <c r="R1145" i="8"/>
  <c r="Q1299" i="8"/>
  <c r="Q1300" i="8" s="1"/>
  <c r="Q1301" i="8" l="1"/>
  <c r="S1145" i="8"/>
  <c r="T1145" i="8" s="1"/>
  <c r="R1146" i="8"/>
  <c r="Q1302" i="8" l="1"/>
  <c r="S1146" i="8"/>
  <c r="T1146" i="8" s="1"/>
  <c r="R1147" i="8"/>
  <c r="Q1303" i="8" l="1"/>
  <c r="S1147" i="8"/>
  <c r="T1147" i="8" s="1"/>
  <c r="R1148" i="8"/>
  <c r="Q1304" i="8" l="1"/>
  <c r="S1148" i="8"/>
  <c r="T1148" i="8" s="1"/>
  <c r="R1149" i="8"/>
  <c r="Q1305" i="8" l="1"/>
  <c r="S1149" i="8"/>
  <c r="T1149" i="8" s="1"/>
  <c r="R1150" i="8"/>
  <c r="Q1306" i="8" l="1"/>
  <c r="S1150" i="8"/>
  <c r="T1150" i="8" s="1"/>
  <c r="R1151" i="8"/>
  <c r="S1151" i="8" l="1"/>
  <c r="T1151" i="8" s="1"/>
  <c r="R1152" i="8"/>
  <c r="Q1307" i="8"/>
  <c r="S1152" i="8" l="1"/>
  <c r="T1152" i="8" s="1"/>
  <c r="R1153" i="8"/>
  <c r="Q1308" i="8"/>
  <c r="S1153" i="8" l="1"/>
  <c r="T1153" i="8" s="1"/>
  <c r="R1154" i="8"/>
  <c r="Q1309" i="8"/>
  <c r="S1154" i="8" l="1"/>
  <c r="T1154" i="8" s="1"/>
  <c r="R1155" i="8"/>
  <c r="Q1310" i="8"/>
  <c r="S1155" i="8" l="1"/>
  <c r="T1155" i="8" s="1"/>
  <c r="R1156" i="8"/>
  <c r="Q1311" i="8"/>
  <c r="S1156" i="8" l="1"/>
  <c r="T1156" i="8" s="1"/>
  <c r="R1157" i="8"/>
  <c r="Q1312" i="8"/>
  <c r="S1157" i="8" l="1"/>
  <c r="T1157" i="8" s="1"/>
  <c r="R1158" i="8"/>
  <c r="Q1313" i="8"/>
  <c r="S1158" i="8" l="1"/>
  <c r="T1158" i="8" s="1"/>
  <c r="R1159" i="8"/>
  <c r="Q1314" i="8"/>
  <c r="S1159" i="8" l="1"/>
  <c r="T1159" i="8" s="1"/>
  <c r="R1160" i="8"/>
  <c r="Q1315" i="8"/>
  <c r="S1160" i="8" l="1"/>
  <c r="T1160" i="8" s="1"/>
  <c r="R1161" i="8"/>
  <c r="Q1316" i="8"/>
  <c r="S1161" i="8" l="1"/>
  <c r="T1161" i="8" s="1"/>
  <c r="R1162" i="8"/>
  <c r="Q1317" i="8"/>
  <c r="S1162" i="8" l="1"/>
  <c r="T1162" i="8" s="1"/>
  <c r="R1163" i="8"/>
  <c r="Q1318" i="8"/>
  <c r="S1163" i="8" l="1"/>
  <c r="T1163" i="8" s="1"/>
  <c r="R1164" i="8"/>
  <c r="Q1319" i="8"/>
  <c r="S1164" i="8" l="1"/>
  <c r="T1164" i="8" s="1"/>
  <c r="R1165" i="8"/>
  <c r="Q1320" i="8"/>
  <c r="S1165" i="8" l="1"/>
  <c r="T1165" i="8" s="1"/>
  <c r="R1166" i="8"/>
  <c r="Q1321" i="8"/>
  <c r="S1166" i="8" l="1"/>
  <c r="T1166" i="8" s="1"/>
  <c r="R1167" i="8"/>
  <c r="Q1322" i="8"/>
  <c r="S1167" i="8" l="1"/>
  <c r="T1167" i="8" s="1"/>
  <c r="R1168" i="8"/>
  <c r="Q1323" i="8"/>
  <c r="S1168" i="8" l="1"/>
  <c r="T1168" i="8" s="1"/>
  <c r="R1169" i="8"/>
  <c r="Q1324" i="8"/>
  <c r="S1169" i="8" l="1"/>
  <c r="T1169" i="8" s="1"/>
  <c r="R1170" i="8"/>
  <c r="Q1325" i="8"/>
  <c r="S1170" i="8" l="1"/>
  <c r="T1170" i="8" s="1"/>
  <c r="R1171" i="8"/>
  <c r="Q1326" i="8"/>
  <c r="S1171" i="8" l="1"/>
  <c r="T1171" i="8" s="1"/>
  <c r="R1172" i="8"/>
  <c r="Q1327" i="8"/>
  <c r="S1172" i="8" l="1"/>
  <c r="T1172" i="8" s="1"/>
  <c r="R1173" i="8"/>
  <c r="Q1328" i="8"/>
  <c r="S1173" i="8" l="1"/>
  <c r="T1173" i="8" s="1"/>
  <c r="R1174" i="8"/>
  <c r="Q1329" i="8"/>
  <c r="S1174" i="8" l="1"/>
  <c r="T1174" i="8" s="1"/>
  <c r="R1175" i="8"/>
  <c r="Q1330" i="8"/>
  <c r="S1175" i="8" l="1"/>
  <c r="T1175" i="8" s="1"/>
  <c r="R1176" i="8"/>
  <c r="Q1331" i="8"/>
  <c r="S1176" i="8" l="1"/>
  <c r="T1176" i="8" s="1"/>
  <c r="R1177" i="8"/>
  <c r="Q1332" i="8"/>
  <c r="S1177" i="8" l="1"/>
  <c r="T1177" i="8" s="1"/>
  <c r="R1178" i="8"/>
  <c r="Q1333" i="8"/>
  <c r="S1178" i="8" l="1"/>
  <c r="T1178" i="8" s="1"/>
  <c r="R1179" i="8"/>
  <c r="Q1334" i="8"/>
  <c r="S1179" i="8" l="1"/>
  <c r="T1179" i="8" s="1"/>
  <c r="R1180" i="8"/>
  <c r="Q1335" i="8"/>
  <c r="S1180" i="8" l="1"/>
  <c r="T1180" i="8" s="1"/>
  <c r="R1181" i="8"/>
  <c r="Q1336" i="8"/>
  <c r="S1181" i="8" l="1"/>
  <c r="T1181" i="8" s="1"/>
  <c r="R1182" i="8"/>
  <c r="Q1337" i="8"/>
  <c r="S1182" i="8" l="1"/>
  <c r="T1182" i="8" s="1"/>
  <c r="R1183" i="8"/>
  <c r="Q1338" i="8"/>
  <c r="S1183" i="8" l="1"/>
  <c r="T1183" i="8" s="1"/>
  <c r="R1184" i="8"/>
  <c r="Q1339" i="8"/>
  <c r="S1184" i="8" l="1"/>
  <c r="T1184" i="8" s="1"/>
  <c r="R1185" i="8"/>
  <c r="Q1340" i="8"/>
  <c r="S1185" i="8" l="1"/>
  <c r="T1185" i="8" s="1"/>
  <c r="R1186" i="8"/>
  <c r="Q1341" i="8"/>
  <c r="S1186" i="8" l="1"/>
  <c r="T1186" i="8" s="1"/>
  <c r="R1187" i="8"/>
  <c r="Q1342" i="8"/>
  <c r="S1187" i="8" l="1"/>
  <c r="T1187" i="8" s="1"/>
  <c r="R1188" i="8"/>
  <c r="Q1343" i="8"/>
  <c r="S1188" i="8" l="1"/>
  <c r="T1188" i="8" s="1"/>
  <c r="R1189" i="8"/>
  <c r="Q1344" i="8"/>
  <c r="S1189" i="8" l="1"/>
  <c r="T1189" i="8" s="1"/>
  <c r="R1190" i="8"/>
  <c r="Q1345" i="8"/>
  <c r="S1190" i="8" l="1"/>
  <c r="T1190" i="8" s="1"/>
  <c r="R1191" i="8"/>
  <c r="Q1346" i="8"/>
  <c r="S1191" i="8" l="1"/>
  <c r="T1191" i="8" s="1"/>
  <c r="R1192" i="8"/>
  <c r="Q1347" i="8"/>
  <c r="S1192" i="8" l="1"/>
  <c r="T1192" i="8" s="1"/>
  <c r="R1193" i="8"/>
  <c r="Q1348" i="8"/>
  <c r="S1193" i="8" l="1"/>
  <c r="T1193" i="8" s="1"/>
  <c r="R1194" i="8"/>
  <c r="Q1349" i="8"/>
  <c r="S1194" i="8" l="1"/>
  <c r="T1194" i="8" s="1"/>
  <c r="R1195" i="8"/>
  <c r="Q1350" i="8"/>
  <c r="S1195" i="8" l="1"/>
  <c r="T1195" i="8" s="1"/>
  <c r="R1196" i="8"/>
  <c r="Q1351" i="8"/>
  <c r="S1196" i="8" l="1"/>
  <c r="T1196" i="8" s="1"/>
  <c r="R1197" i="8"/>
  <c r="Q1352" i="8"/>
  <c r="S1197" i="8" l="1"/>
  <c r="T1197" i="8" s="1"/>
  <c r="R1198" i="8"/>
  <c r="Q1353" i="8"/>
  <c r="S1198" i="8" l="1"/>
  <c r="T1198" i="8" s="1"/>
  <c r="R1199" i="8"/>
  <c r="Q1354" i="8"/>
  <c r="S1199" i="8" l="1"/>
  <c r="T1199" i="8" s="1"/>
  <c r="R1200" i="8"/>
  <c r="Q1355" i="8"/>
  <c r="S1200" i="8" l="1"/>
  <c r="T1200" i="8" s="1"/>
  <c r="R1201" i="8"/>
  <c r="Q1356" i="8"/>
  <c r="S1201" i="8" l="1"/>
  <c r="T1201" i="8" s="1"/>
  <c r="R1202" i="8"/>
  <c r="Q1357" i="8"/>
  <c r="S1202" i="8" l="1"/>
  <c r="T1202" i="8" s="1"/>
  <c r="R1203" i="8"/>
  <c r="Q1358" i="8"/>
  <c r="S1203" i="8" l="1"/>
  <c r="T1203" i="8" s="1"/>
  <c r="R1204" i="8"/>
  <c r="Q1359" i="8"/>
  <c r="S1204" i="8" l="1"/>
  <c r="T1204" i="8" s="1"/>
  <c r="R1205" i="8"/>
  <c r="R1206" i="8" s="1"/>
  <c r="Q1360" i="8"/>
  <c r="R1207" i="8" l="1"/>
  <c r="S1206" i="8"/>
  <c r="T1206" i="8" s="1"/>
  <c r="S1205" i="8"/>
  <c r="T1205" i="8" s="1"/>
  <c r="Q1361" i="8"/>
  <c r="R1208" i="8" l="1"/>
  <c r="S1208" i="8" s="1"/>
  <c r="T1208" i="8" s="1"/>
  <c r="S1207" i="8"/>
  <c r="T1207" i="8" s="1"/>
  <c r="Q1362" i="8"/>
  <c r="R1209" i="8" l="1"/>
  <c r="Q1363" i="8"/>
  <c r="S1209" i="8" l="1"/>
  <c r="T1209" i="8" s="1"/>
  <c r="R1210" i="8"/>
  <c r="Q1364" i="8"/>
  <c r="S1210" i="8" l="1"/>
  <c r="T1210" i="8" s="1"/>
  <c r="R1211" i="8"/>
  <c r="Q1365" i="8"/>
  <c r="S1211" i="8" l="1"/>
  <c r="T1211" i="8" s="1"/>
  <c r="R1212" i="8"/>
  <c r="Q1366" i="8"/>
  <c r="S1212" i="8" l="1"/>
  <c r="T1212" i="8" s="1"/>
  <c r="R1213" i="8"/>
  <c r="Q1367" i="8"/>
  <c r="S1213" i="8" l="1"/>
  <c r="T1213" i="8" s="1"/>
  <c r="R1214" i="8"/>
  <c r="Q1368" i="8"/>
  <c r="S1214" i="8" l="1"/>
  <c r="T1214" i="8" s="1"/>
  <c r="R1215" i="8"/>
  <c r="Q1369" i="8"/>
  <c r="S1215" i="8" l="1"/>
  <c r="T1215" i="8" s="1"/>
  <c r="R1216" i="8"/>
  <c r="Q1370" i="8"/>
  <c r="S1216" i="8" l="1"/>
  <c r="T1216" i="8" s="1"/>
  <c r="R1217" i="8"/>
  <c r="Q1371" i="8"/>
  <c r="S1217" i="8" l="1"/>
  <c r="T1217" i="8" s="1"/>
  <c r="R1218" i="8"/>
  <c r="Q1372" i="8"/>
  <c r="S1218" i="8" l="1"/>
  <c r="T1218" i="8" s="1"/>
  <c r="R1219" i="8"/>
  <c r="Q1373" i="8"/>
  <c r="S1219" i="8" l="1"/>
  <c r="T1219" i="8" s="1"/>
  <c r="R1220" i="8"/>
  <c r="Q1374" i="8"/>
  <c r="S1220" i="8" l="1"/>
  <c r="T1220" i="8" s="1"/>
  <c r="R1221" i="8"/>
  <c r="Q1375" i="8"/>
  <c r="S1221" i="8" l="1"/>
  <c r="T1221" i="8" s="1"/>
  <c r="R1222" i="8"/>
  <c r="Q1376" i="8"/>
  <c r="S1222" i="8" l="1"/>
  <c r="T1222" i="8" s="1"/>
  <c r="R1223" i="8"/>
  <c r="Q1377" i="8"/>
  <c r="S1223" i="8" l="1"/>
  <c r="T1223" i="8" s="1"/>
  <c r="R1224" i="8"/>
  <c r="Q1378" i="8"/>
  <c r="S1224" i="8" l="1"/>
  <c r="T1224" i="8" s="1"/>
  <c r="R1225" i="8"/>
  <c r="Q1379" i="8"/>
  <c r="S1225" i="8" l="1"/>
  <c r="T1225" i="8" s="1"/>
  <c r="R1226" i="8"/>
  <c r="Q1380" i="8"/>
  <c r="S1226" i="8" l="1"/>
  <c r="T1226" i="8" s="1"/>
  <c r="R1227" i="8"/>
  <c r="Q1381" i="8"/>
  <c r="S1227" i="8" l="1"/>
  <c r="T1227" i="8" s="1"/>
  <c r="R1228" i="8"/>
  <c r="Q1382" i="8"/>
  <c r="S1228" i="8" l="1"/>
  <c r="T1228" i="8" s="1"/>
  <c r="R1229" i="8"/>
  <c r="Q1383" i="8"/>
  <c r="S1229" i="8" l="1"/>
  <c r="T1229" i="8" s="1"/>
  <c r="R1230" i="8"/>
  <c r="Q1384" i="8"/>
  <c r="S1230" i="8" l="1"/>
  <c r="T1230" i="8" s="1"/>
  <c r="R1231" i="8"/>
  <c r="Q1385" i="8"/>
  <c r="S1231" i="8" l="1"/>
  <c r="T1231" i="8" s="1"/>
  <c r="R1232" i="8"/>
  <c r="Q1386" i="8"/>
  <c r="S1232" i="8" l="1"/>
  <c r="T1232" i="8" s="1"/>
  <c r="R1233" i="8"/>
  <c r="Q1387" i="8"/>
  <c r="S1233" i="8" l="1"/>
  <c r="T1233" i="8" s="1"/>
  <c r="R1234" i="8"/>
  <c r="Q1388" i="8"/>
  <c r="S1234" i="8" l="1"/>
  <c r="T1234" i="8" s="1"/>
  <c r="R1235" i="8"/>
  <c r="Q1389" i="8"/>
  <c r="S1235" i="8" l="1"/>
  <c r="T1235" i="8" s="1"/>
  <c r="R1236" i="8"/>
  <c r="Q1390" i="8"/>
  <c r="S1236" i="8" l="1"/>
  <c r="T1236" i="8" s="1"/>
  <c r="R1237" i="8"/>
  <c r="Q1391" i="8"/>
  <c r="S1237" i="8" l="1"/>
  <c r="T1237" i="8" s="1"/>
  <c r="R1238" i="8"/>
  <c r="Q1392" i="8"/>
  <c r="S1238" i="8" l="1"/>
  <c r="T1238" i="8" s="1"/>
  <c r="R1239" i="8"/>
  <c r="Q1393" i="8"/>
  <c r="S1239" i="8" l="1"/>
  <c r="T1239" i="8" s="1"/>
  <c r="R1240" i="8"/>
  <c r="Q1394" i="8"/>
  <c r="S1240" i="8" l="1"/>
  <c r="T1240" i="8" s="1"/>
  <c r="R1241" i="8"/>
  <c r="Q1395" i="8"/>
  <c r="S1241" i="8" l="1"/>
  <c r="T1241" i="8" s="1"/>
  <c r="R1242" i="8"/>
  <c r="Q1396" i="8"/>
  <c r="S1242" i="8" l="1"/>
  <c r="T1242" i="8" s="1"/>
  <c r="R1243" i="8"/>
  <c r="Q1397" i="8"/>
  <c r="S1243" i="8" l="1"/>
  <c r="T1243" i="8" s="1"/>
  <c r="R1244" i="8"/>
  <c r="Q1398" i="8"/>
  <c r="S1244" i="8" l="1"/>
  <c r="T1244" i="8" s="1"/>
  <c r="R1245" i="8"/>
  <c r="Q1399" i="8"/>
  <c r="S1245" i="8" l="1"/>
  <c r="T1245" i="8" s="1"/>
  <c r="R1246" i="8"/>
  <c r="Q1400" i="8"/>
  <c r="S1246" i="8" l="1"/>
  <c r="T1246" i="8" s="1"/>
  <c r="R1247" i="8"/>
  <c r="Q1401" i="8"/>
  <c r="S1247" i="8" l="1"/>
  <c r="T1247" i="8" s="1"/>
  <c r="R1248" i="8"/>
  <c r="Q1402" i="8"/>
  <c r="S1248" i="8" l="1"/>
  <c r="T1248" i="8" s="1"/>
  <c r="R1249" i="8"/>
  <c r="Q1403" i="8"/>
  <c r="S1249" i="8" l="1"/>
  <c r="T1249" i="8" s="1"/>
  <c r="R1250" i="8"/>
  <c r="Q1404" i="8"/>
  <c r="S1250" i="8" l="1"/>
  <c r="T1250" i="8" s="1"/>
  <c r="R1251" i="8"/>
  <c r="Q1405" i="8"/>
  <c r="S1251" i="8" l="1"/>
  <c r="T1251" i="8" s="1"/>
  <c r="R1252" i="8"/>
  <c r="Q1406" i="8"/>
  <c r="S1252" i="8" l="1"/>
  <c r="T1252" i="8" s="1"/>
  <c r="R1253" i="8"/>
  <c r="Q1407" i="8"/>
  <c r="S1253" i="8" l="1"/>
  <c r="T1253" i="8" s="1"/>
  <c r="R1254" i="8"/>
  <c r="Q1408" i="8"/>
  <c r="S1254" i="8" l="1"/>
  <c r="T1254" i="8" s="1"/>
  <c r="R1255" i="8"/>
  <c r="Q1409" i="8"/>
  <c r="S1255" i="8" l="1"/>
  <c r="T1255" i="8" s="1"/>
  <c r="R1256" i="8"/>
  <c r="Q1410" i="8"/>
  <c r="S1256" i="8" l="1"/>
  <c r="T1256" i="8" s="1"/>
  <c r="R1257" i="8"/>
  <c r="Q1411" i="8"/>
  <c r="S1257" i="8" l="1"/>
  <c r="T1257" i="8" s="1"/>
  <c r="R1258" i="8"/>
  <c r="Q1412" i="8"/>
  <c r="S1258" i="8" l="1"/>
  <c r="T1258" i="8" s="1"/>
  <c r="R1259" i="8"/>
  <c r="Q1413" i="8"/>
  <c r="S1259" i="8" l="1"/>
  <c r="T1259" i="8" s="1"/>
  <c r="R1260" i="8"/>
  <c r="Q1414" i="8"/>
  <c r="S1260" i="8" l="1"/>
  <c r="T1260" i="8" s="1"/>
  <c r="R1261" i="8"/>
  <c r="Q1415" i="8"/>
  <c r="S1261" i="8" l="1"/>
  <c r="T1261" i="8" s="1"/>
  <c r="R1262" i="8"/>
  <c r="Q1416" i="8"/>
  <c r="S1262" i="8" l="1"/>
  <c r="T1262" i="8" s="1"/>
  <c r="R1263" i="8"/>
  <c r="Q1417" i="8"/>
  <c r="S1263" i="8" l="1"/>
  <c r="T1263" i="8" s="1"/>
  <c r="R1264" i="8"/>
  <c r="Q1418" i="8"/>
  <c r="S1264" i="8" l="1"/>
  <c r="T1264" i="8" s="1"/>
  <c r="R1265" i="8"/>
  <c r="Q1419" i="8"/>
  <c r="S1265" i="8" l="1"/>
  <c r="T1265" i="8" s="1"/>
  <c r="R1266" i="8"/>
  <c r="Q1420" i="8"/>
  <c r="S1266" i="8" l="1"/>
  <c r="T1266" i="8" s="1"/>
  <c r="R1267" i="8"/>
  <c r="Q1421" i="8"/>
  <c r="S1267" i="8" l="1"/>
  <c r="T1267" i="8" s="1"/>
  <c r="R1268" i="8"/>
  <c r="Q1422" i="8"/>
  <c r="S1268" i="8" l="1"/>
  <c r="T1268" i="8" s="1"/>
  <c r="R1269" i="8"/>
  <c r="Q1423" i="8"/>
  <c r="S1269" i="8" l="1"/>
  <c r="T1269" i="8" s="1"/>
  <c r="R1270" i="8"/>
  <c r="Q1424" i="8"/>
  <c r="S1270" i="8" l="1"/>
  <c r="T1270" i="8" s="1"/>
  <c r="R1271" i="8"/>
  <c r="Q1425" i="8"/>
  <c r="S1271" i="8" l="1"/>
  <c r="T1271" i="8" s="1"/>
  <c r="R1272" i="8"/>
  <c r="Q1426" i="8"/>
  <c r="S1272" i="8" l="1"/>
  <c r="T1272" i="8" s="1"/>
  <c r="R1273" i="8"/>
  <c r="Q1427" i="8"/>
  <c r="S1273" i="8" l="1"/>
  <c r="T1273" i="8" s="1"/>
  <c r="R1274" i="8"/>
  <c r="Q1428" i="8"/>
  <c r="S1274" i="8" l="1"/>
  <c r="T1274" i="8" s="1"/>
  <c r="R1275" i="8"/>
  <c r="Q1429" i="8"/>
  <c r="S1275" i="8" l="1"/>
  <c r="T1275" i="8" s="1"/>
  <c r="R1276" i="8"/>
  <c r="Q1430" i="8"/>
  <c r="S1276" i="8" l="1"/>
  <c r="T1276" i="8" s="1"/>
  <c r="R1277" i="8"/>
  <c r="Q1431" i="8"/>
  <c r="S1277" i="8" l="1"/>
  <c r="T1277" i="8" s="1"/>
  <c r="R1278" i="8"/>
  <c r="Q1432" i="8"/>
  <c r="S1278" i="8" l="1"/>
  <c r="T1278" i="8" s="1"/>
  <c r="R1279" i="8"/>
  <c r="Q1433" i="8"/>
  <c r="S1279" i="8" l="1"/>
  <c r="T1279" i="8" s="1"/>
  <c r="R1280" i="8"/>
  <c r="Q1434" i="8"/>
  <c r="S1280" i="8" l="1"/>
  <c r="T1280" i="8" s="1"/>
  <c r="R1281" i="8"/>
  <c r="Q1435" i="8"/>
  <c r="Q1436" i="8" s="1"/>
  <c r="Q1437" i="8" s="1"/>
  <c r="Q1438" i="8" l="1"/>
  <c r="S1281" i="8"/>
  <c r="T1281" i="8" s="1"/>
  <c r="R1282" i="8"/>
  <c r="Q1439" i="8" l="1"/>
  <c r="S1282" i="8"/>
  <c r="T1282" i="8" s="1"/>
  <c r="R1283" i="8"/>
  <c r="Q1440" i="8" l="1"/>
  <c r="S1283" i="8"/>
  <c r="T1283" i="8" s="1"/>
  <c r="R1284" i="8"/>
  <c r="Q1441" i="8" l="1"/>
  <c r="S1284" i="8"/>
  <c r="T1284" i="8" s="1"/>
  <c r="R1285" i="8"/>
  <c r="Q1442" i="8" l="1"/>
  <c r="S1285" i="8"/>
  <c r="T1285" i="8" s="1"/>
  <c r="R1286" i="8"/>
  <c r="Q1443" i="8" l="1"/>
  <c r="S1286" i="8"/>
  <c r="T1286" i="8" s="1"/>
  <c r="R1287" i="8"/>
  <c r="Q1444" i="8" l="1"/>
  <c r="S1287" i="8"/>
  <c r="T1287" i="8" s="1"/>
  <c r="R1288" i="8"/>
  <c r="Q1445" i="8" l="1"/>
  <c r="S1288" i="8"/>
  <c r="T1288" i="8" s="1"/>
  <c r="R1289" i="8"/>
  <c r="Q1446" i="8" l="1"/>
  <c r="S1289" i="8"/>
  <c r="T1289" i="8" s="1"/>
  <c r="R1290" i="8"/>
  <c r="Q1447" i="8" l="1"/>
  <c r="S1290" i="8"/>
  <c r="T1290" i="8" s="1"/>
  <c r="R1291" i="8"/>
  <c r="S1291" i="8" l="1"/>
  <c r="T1291" i="8" s="1"/>
  <c r="R1292" i="8"/>
  <c r="S1292" i="8" l="1"/>
  <c r="T1292" i="8" s="1"/>
  <c r="R1293" i="8"/>
  <c r="S1293" i="8" l="1"/>
  <c r="T1293" i="8" s="1"/>
  <c r="R1294" i="8"/>
  <c r="Q1448" i="8"/>
  <c r="S1294" i="8" l="1"/>
  <c r="T1294" i="8" s="1"/>
  <c r="R1295" i="8"/>
  <c r="Q1449" i="8"/>
  <c r="S1295" i="8" l="1"/>
  <c r="T1295" i="8" s="1"/>
  <c r="R1296" i="8"/>
  <c r="Q1450" i="8"/>
  <c r="Q1451" i="8" s="1"/>
  <c r="Q1452" i="8" l="1"/>
  <c r="S1296" i="8"/>
  <c r="T1296" i="8" s="1"/>
  <c r="R1297" i="8"/>
  <c r="Q1453" i="8" l="1"/>
  <c r="S1297" i="8"/>
  <c r="T1297" i="8" s="1"/>
  <c r="R1298" i="8"/>
  <c r="Q1454" i="8" l="1"/>
  <c r="S1298" i="8"/>
  <c r="T1298" i="8" s="1"/>
  <c r="R1299" i="8"/>
  <c r="R1300" i="8" s="1"/>
  <c r="Q1455" i="8" l="1"/>
  <c r="R1301" i="8"/>
  <c r="S1300" i="8"/>
  <c r="T1300" i="8" s="1"/>
  <c r="S1299" i="8"/>
  <c r="T1299" i="8" s="1"/>
  <c r="Q1456" i="8" l="1"/>
  <c r="R1302" i="8"/>
  <c r="S1301" i="8"/>
  <c r="T1301" i="8" s="1"/>
  <c r="Q1457" i="8" l="1"/>
  <c r="R1303" i="8"/>
  <c r="S1302" i="8"/>
  <c r="T1302" i="8" s="1"/>
  <c r="Q1458" i="8" l="1"/>
  <c r="R1304" i="8"/>
  <c r="S1303" i="8"/>
  <c r="T1303" i="8" s="1"/>
  <c r="Q1459" i="8" l="1"/>
  <c r="R1305" i="8"/>
  <c r="S1304" i="8"/>
  <c r="T1304" i="8" s="1"/>
  <c r="Q1460" i="8" l="1"/>
  <c r="R1306" i="8"/>
  <c r="S1306" i="8" s="1"/>
  <c r="T1306" i="8" s="1"/>
  <c r="S1305" i="8"/>
  <c r="T1305" i="8" s="1"/>
  <c r="Q1461" i="8" l="1"/>
  <c r="R1307" i="8"/>
  <c r="Q1462" i="8" l="1"/>
  <c r="S1307" i="8"/>
  <c r="T1307" i="8" s="1"/>
  <c r="R1308" i="8"/>
  <c r="Q1463" i="8" l="1"/>
  <c r="S1308" i="8"/>
  <c r="T1308" i="8" s="1"/>
  <c r="R1309" i="8"/>
  <c r="Q1464" i="8" l="1"/>
  <c r="S1309" i="8"/>
  <c r="T1309" i="8" s="1"/>
  <c r="R1310" i="8"/>
  <c r="Q1465" i="8" l="1"/>
  <c r="S1310" i="8"/>
  <c r="T1310" i="8" s="1"/>
  <c r="R1311" i="8"/>
  <c r="Q1466" i="8" l="1"/>
  <c r="S1311" i="8"/>
  <c r="T1311" i="8" s="1"/>
  <c r="R1312" i="8"/>
  <c r="Q1467" i="8" l="1"/>
  <c r="S1312" i="8"/>
  <c r="T1312" i="8" s="1"/>
  <c r="R1313" i="8"/>
  <c r="Q1468" i="8" l="1"/>
  <c r="S1313" i="8"/>
  <c r="T1313" i="8" s="1"/>
  <c r="R1314" i="8"/>
  <c r="Q1469" i="8" l="1"/>
  <c r="S1314" i="8"/>
  <c r="T1314" i="8" s="1"/>
  <c r="R1315" i="8"/>
  <c r="Q1470" i="8" l="1"/>
  <c r="S1315" i="8"/>
  <c r="T1315" i="8" s="1"/>
  <c r="R1316" i="8"/>
  <c r="Q1471" i="8" l="1"/>
  <c r="S1316" i="8"/>
  <c r="T1316" i="8" s="1"/>
  <c r="R1317" i="8"/>
  <c r="Q1472" i="8" l="1"/>
  <c r="S1317" i="8"/>
  <c r="T1317" i="8" s="1"/>
  <c r="R1318" i="8"/>
  <c r="Q1473" i="8" l="1"/>
  <c r="S1318" i="8"/>
  <c r="T1318" i="8" s="1"/>
  <c r="R1319" i="8"/>
  <c r="Q1474" i="8" l="1"/>
  <c r="S1319" i="8"/>
  <c r="T1319" i="8" s="1"/>
  <c r="R1320" i="8"/>
  <c r="Q1475" i="8" l="1"/>
  <c r="S1320" i="8"/>
  <c r="T1320" i="8" s="1"/>
  <c r="R1321" i="8"/>
  <c r="Q1476" i="8" l="1"/>
  <c r="S1321" i="8"/>
  <c r="T1321" i="8" s="1"/>
  <c r="R1322" i="8"/>
  <c r="Q1477" i="8" l="1"/>
  <c r="S1322" i="8"/>
  <c r="T1322" i="8" s="1"/>
  <c r="R1323" i="8"/>
  <c r="Q1478" i="8" l="1"/>
  <c r="S1323" i="8"/>
  <c r="T1323" i="8" s="1"/>
  <c r="R1324" i="8"/>
  <c r="Q1479" i="8" l="1"/>
  <c r="S1324" i="8"/>
  <c r="T1324" i="8" s="1"/>
  <c r="R1325" i="8"/>
  <c r="Q1480" i="8" l="1"/>
  <c r="S1325" i="8"/>
  <c r="T1325" i="8" s="1"/>
  <c r="R1326" i="8"/>
  <c r="S1326" i="8" l="1"/>
  <c r="T1326" i="8" s="1"/>
  <c r="R1327" i="8"/>
  <c r="S1327" i="8" l="1"/>
  <c r="T1327" i="8" s="1"/>
  <c r="R1328" i="8"/>
  <c r="Q1481" i="8"/>
  <c r="S1328" i="8" l="1"/>
  <c r="T1328" i="8" s="1"/>
  <c r="R1329" i="8"/>
  <c r="Q1482" i="8"/>
  <c r="S1329" i="8" l="1"/>
  <c r="T1329" i="8" s="1"/>
  <c r="R1330" i="8"/>
  <c r="Q1483" i="8"/>
  <c r="S1330" i="8" l="1"/>
  <c r="T1330" i="8" s="1"/>
  <c r="R1331" i="8"/>
  <c r="Q1484" i="8"/>
  <c r="S1331" i="8" l="1"/>
  <c r="T1331" i="8" s="1"/>
  <c r="R1332" i="8"/>
  <c r="Q1485" i="8"/>
  <c r="S1332" i="8" l="1"/>
  <c r="T1332" i="8" s="1"/>
  <c r="R1333" i="8"/>
  <c r="Q1486" i="8"/>
  <c r="S1333" i="8" l="1"/>
  <c r="T1333" i="8" s="1"/>
  <c r="R1334" i="8"/>
  <c r="Q1487" i="8"/>
  <c r="S1334" i="8" l="1"/>
  <c r="T1334" i="8" s="1"/>
  <c r="R1335" i="8"/>
  <c r="Q1488" i="8"/>
  <c r="S1335" i="8" l="1"/>
  <c r="T1335" i="8" s="1"/>
  <c r="R1336" i="8"/>
  <c r="Q1489" i="8"/>
  <c r="S1336" i="8" l="1"/>
  <c r="T1336" i="8" s="1"/>
  <c r="R1337" i="8"/>
  <c r="Q1490" i="8"/>
  <c r="S1337" i="8" l="1"/>
  <c r="T1337" i="8" s="1"/>
  <c r="R1338" i="8"/>
  <c r="Q1491" i="8"/>
  <c r="S1338" i="8" l="1"/>
  <c r="T1338" i="8" s="1"/>
  <c r="R1339" i="8"/>
  <c r="Q1492" i="8"/>
  <c r="S1339" i="8" l="1"/>
  <c r="T1339" i="8" s="1"/>
  <c r="R1340" i="8"/>
  <c r="Q1493" i="8"/>
  <c r="S1340" i="8" l="1"/>
  <c r="T1340" i="8" s="1"/>
  <c r="R1341" i="8"/>
  <c r="Q1494" i="8"/>
  <c r="S1341" i="8" l="1"/>
  <c r="T1341" i="8" s="1"/>
  <c r="R1342" i="8"/>
  <c r="Q1495" i="8"/>
  <c r="S1342" i="8" l="1"/>
  <c r="T1342" i="8" s="1"/>
  <c r="R1343" i="8"/>
  <c r="Q1496" i="8"/>
  <c r="S1343" i="8" l="1"/>
  <c r="T1343" i="8" s="1"/>
  <c r="R1344" i="8"/>
  <c r="Q1497" i="8"/>
  <c r="S1344" i="8" l="1"/>
  <c r="T1344" i="8" s="1"/>
  <c r="R1345" i="8"/>
  <c r="Q1498" i="8"/>
  <c r="S1345" i="8" l="1"/>
  <c r="T1345" i="8" s="1"/>
  <c r="R1346" i="8"/>
  <c r="Q1499" i="8"/>
  <c r="S1346" i="8" l="1"/>
  <c r="T1346" i="8" s="1"/>
  <c r="R1347" i="8"/>
  <c r="Q1500" i="8"/>
  <c r="S1347" i="8" l="1"/>
  <c r="T1347" i="8" s="1"/>
  <c r="R1348" i="8"/>
  <c r="Q1501" i="8"/>
  <c r="S1348" i="8" l="1"/>
  <c r="T1348" i="8" s="1"/>
  <c r="R1349" i="8"/>
  <c r="Q1502" i="8"/>
  <c r="S1349" i="8" l="1"/>
  <c r="T1349" i="8" s="1"/>
  <c r="R1350" i="8"/>
  <c r="Q1503" i="8"/>
  <c r="S1350" i="8" l="1"/>
  <c r="T1350" i="8" s="1"/>
  <c r="R1351" i="8"/>
  <c r="Q1504" i="8"/>
  <c r="S1351" i="8" l="1"/>
  <c r="T1351" i="8" s="1"/>
  <c r="R1352" i="8"/>
  <c r="Q1505" i="8"/>
  <c r="R1353" i="8" l="1"/>
  <c r="S1352" i="8"/>
  <c r="T1352" i="8" s="1"/>
  <c r="Q1506" i="8"/>
  <c r="S1353" i="8" l="1"/>
  <c r="T1353" i="8" s="1"/>
  <c r="R1354" i="8"/>
  <c r="Q1507" i="8"/>
  <c r="R1355" i="8" l="1"/>
  <c r="S1354" i="8"/>
  <c r="T1354" i="8" s="1"/>
  <c r="Q1508" i="8"/>
  <c r="R1356" i="8" l="1"/>
  <c r="S1355" i="8"/>
  <c r="T1355" i="8" s="1"/>
  <c r="Q1509" i="8"/>
  <c r="R1357" i="8" l="1"/>
  <c r="S1356" i="8"/>
  <c r="T1356" i="8" s="1"/>
  <c r="Q1510" i="8"/>
  <c r="R1358" i="8" l="1"/>
  <c r="S1357" i="8"/>
  <c r="T1357" i="8" s="1"/>
  <c r="Q1511" i="8"/>
  <c r="R1359" i="8" l="1"/>
  <c r="S1358" i="8"/>
  <c r="T1358" i="8" s="1"/>
  <c r="Q1512" i="8"/>
  <c r="R1360" i="8" l="1"/>
  <c r="S1359" i="8"/>
  <c r="T1359" i="8" s="1"/>
  <c r="Q1513" i="8"/>
  <c r="R1361" i="8" l="1"/>
  <c r="S1360" i="8"/>
  <c r="T1360" i="8" s="1"/>
  <c r="Q1514" i="8"/>
  <c r="R1362" i="8" l="1"/>
  <c r="S1361" i="8"/>
  <c r="T1361" i="8" s="1"/>
  <c r="Q1515" i="8"/>
  <c r="R1363" i="8" l="1"/>
  <c r="S1362" i="8"/>
  <c r="T1362" i="8" s="1"/>
  <c r="Q1516" i="8"/>
  <c r="R1364" i="8" l="1"/>
  <c r="S1363" i="8"/>
  <c r="T1363" i="8" s="1"/>
  <c r="Q1517" i="8"/>
  <c r="R1365" i="8" l="1"/>
  <c r="S1364" i="8"/>
  <c r="T1364" i="8" s="1"/>
  <c r="Q1518" i="8"/>
  <c r="R1366" i="8" l="1"/>
  <c r="S1365" i="8"/>
  <c r="T1365" i="8" s="1"/>
  <c r="Q1519" i="8"/>
  <c r="R1367" i="8" l="1"/>
  <c r="S1366" i="8"/>
  <c r="T1366" i="8" s="1"/>
  <c r="Q1520" i="8"/>
  <c r="R1368" i="8" l="1"/>
  <c r="S1367" i="8"/>
  <c r="T1367" i="8" s="1"/>
  <c r="Q1521" i="8"/>
  <c r="R1369" i="8" l="1"/>
  <c r="S1368" i="8"/>
  <c r="T1368" i="8" s="1"/>
  <c r="Q1522" i="8"/>
  <c r="R1370" i="8" l="1"/>
  <c r="S1369" i="8"/>
  <c r="T1369" i="8" s="1"/>
  <c r="Q1523" i="8"/>
  <c r="R1371" i="8" l="1"/>
  <c r="S1370" i="8"/>
  <c r="T1370" i="8" s="1"/>
  <c r="Q1524" i="8"/>
  <c r="R1372" i="8" l="1"/>
  <c r="S1371" i="8"/>
  <c r="T1371" i="8" s="1"/>
  <c r="Q1525" i="8"/>
  <c r="R1373" i="8" l="1"/>
  <c r="S1372" i="8"/>
  <c r="T1372" i="8" s="1"/>
  <c r="Q1526" i="8"/>
  <c r="R1374" i="8" l="1"/>
  <c r="S1373" i="8"/>
  <c r="T1373" i="8" s="1"/>
  <c r="Q1527" i="8"/>
  <c r="R1375" i="8" l="1"/>
  <c r="S1374" i="8"/>
  <c r="T1374" i="8" s="1"/>
  <c r="Q1528" i="8"/>
  <c r="R1376" i="8" l="1"/>
  <c r="S1375" i="8"/>
  <c r="T1375" i="8" s="1"/>
  <c r="Q1529" i="8"/>
  <c r="R1377" i="8" l="1"/>
  <c r="S1376" i="8"/>
  <c r="T1376" i="8" s="1"/>
  <c r="Q1530" i="8"/>
  <c r="R1378" i="8" l="1"/>
  <c r="S1377" i="8"/>
  <c r="T1377" i="8" s="1"/>
  <c r="Q1531" i="8"/>
  <c r="R1379" i="8" l="1"/>
  <c r="S1378" i="8"/>
  <c r="T1378" i="8" s="1"/>
  <c r="Q1532" i="8"/>
  <c r="R1380" i="8" l="1"/>
  <c r="S1379" i="8"/>
  <c r="T1379" i="8" s="1"/>
  <c r="Q1533" i="8"/>
  <c r="R1381" i="8" l="1"/>
  <c r="S1380" i="8"/>
  <c r="T1380" i="8" s="1"/>
  <c r="Q1534" i="8"/>
  <c r="R1382" i="8" l="1"/>
  <c r="S1381" i="8"/>
  <c r="T1381" i="8" s="1"/>
  <c r="Q1535" i="8"/>
  <c r="R1383" i="8" l="1"/>
  <c r="S1382" i="8"/>
  <c r="T1382" i="8" s="1"/>
  <c r="Q1536" i="8"/>
  <c r="R1384" i="8" l="1"/>
  <c r="S1383" i="8"/>
  <c r="T1383" i="8" s="1"/>
  <c r="Q1537" i="8"/>
  <c r="R1385" i="8" l="1"/>
  <c r="S1384" i="8"/>
  <c r="T1384" i="8" s="1"/>
  <c r="Q1538" i="8"/>
  <c r="R1386" i="8" l="1"/>
  <c r="S1385" i="8"/>
  <c r="T1385" i="8" s="1"/>
  <c r="Q1539" i="8"/>
  <c r="R1387" i="8" l="1"/>
  <c r="S1386" i="8"/>
  <c r="T1386" i="8" s="1"/>
  <c r="Q1540" i="8"/>
  <c r="R1388" i="8" l="1"/>
  <c r="S1387" i="8"/>
  <c r="T1387" i="8" s="1"/>
  <c r="Q1541" i="8"/>
  <c r="R1389" i="8" l="1"/>
  <c r="S1388" i="8"/>
  <c r="T1388" i="8" s="1"/>
  <c r="Q1542" i="8"/>
  <c r="R1390" i="8" l="1"/>
  <c r="S1389" i="8"/>
  <c r="T1389" i="8" s="1"/>
  <c r="Q1543" i="8"/>
  <c r="R1391" i="8" l="1"/>
  <c r="S1390" i="8"/>
  <c r="T1390" i="8" s="1"/>
  <c r="Q1544" i="8"/>
  <c r="R1392" i="8" l="1"/>
  <c r="S1391" i="8"/>
  <c r="T1391" i="8" s="1"/>
  <c r="Q1545" i="8"/>
  <c r="R1393" i="8" l="1"/>
  <c r="S1392" i="8"/>
  <c r="T1392" i="8" s="1"/>
  <c r="Q1546" i="8"/>
  <c r="R1394" i="8" l="1"/>
  <c r="S1393" i="8"/>
  <c r="T1393" i="8" s="1"/>
  <c r="Q1547" i="8"/>
  <c r="R1395" i="8" l="1"/>
  <c r="S1394" i="8"/>
  <c r="T1394" i="8" s="1"/>
  <c r="Q1548" i="8"/>
  <c r="R1396" i="8" l="1"/>
  <c r="S1395" i="8"/>
  <c r="T1395" i="8" s="1"/>
  <c r="Q1549" i="8"/>
  <c r="R1397" i="8" l="1"/>
  <c r="S1396" i="8"/>
  <c r="T1396" i="8" s="1"/>
  <c r="Q1550" i="8"/>
  <c r="R1398" i="8" l="1"/>
  <c r="S1397" i="8"/>
  <c r="T1397" i="8" s="1"/>
  <c r="Q1551" i="8"/>
  <c r="R1399" i="8" l="1"/>
  <c r="S1398" i="8"/>
  <c r="T1398" i="8" s="1"/>
  <c r="Q1552" i="8"/>
  <c r="R1400" i="8" l="1"/>
  <c r="S1399" i="8"/>
  <c r="T1399" i="8" s="1"/>
  <c r="Q1553" i="8"/>
  <c r="R1401" i="8" l="1"/>
  <c r="S1400" i="8"/>
  <c r="T1400" i="8" s="1"/>
  <c r="Q1554" i="8"/>
  <c r="R1402" i="8" l="1"/>
  <c r="S1401" i="8"/>
  <c r="T1401" i="8" s="1"/>
  <c r="Q1555" i="8"/>
  <c r="R1403" i="8" l="1"/>
  <c r="S1402" i="8"/>
  <c r="T1402" i="8" s="1"/>
  <c r="Q1556" i="8"/>
  <c r="R1404" i="8" l="1"/>
  <c r="S1403" i="8"/>
  <c r="T1403" i="8" s="1"/>
  <c r="Q1557" i="8"/>
  <c r="R1405" i="8" l="1"/>
  <c r="S1404" i="8"/>
  <c r="T1404" i="8" s="1"/>
  <c r="Q1558" i="8"/>
  <c r="R1406" i="8" l="1"/>
  <c r="S1405" i="8"/>
  <c r="T1405" i="8" s="1"/>
  <c r="Q1559" i="8"/>
  <c r="S1406" i="8" l="1"/>
  <c r="T1406" i="8" s="1"/>
  <c r="R1407" i="8"/>
  <c r="Q1560" i="8"/>
  <c r="R1408" i="8" l="1"/>
  <c r="S1407" i="8"/>
  <c r="T1407" i="8" s="1"/>
  <c r="Q1561" i="8"/>
  <c r="R1409" i="8" l="1"/>
  <c r="S1408" i="8"/>
  <c r="T1408" i="8" s="1"/>
  <c r="Q1562" i="8"/>
  <c r="R1410" i="8" l="1"/>
  <c r="S1409" i="8"/>
  <c r="T1409" i="8" s="1"/>
  <c r="Q1563" i="8"/>
  <c r="R1411" i="8" l="1"/>
  <c r="S1410" i="8"/>
  <c r="T1410" i="8" s="1"/>
  <c r="Q1564" i="8"/>
  <c r="R1412" i="8" l="1"/>
  <c r="S1411" i="8"/>
  <c r="T1411" i="8" s="1"/>
  <c r="Q1565" i="8"/>
  <c r="R1413" i="8" l="1"/>
  <c r="S1412" i="8"/>
  <c r="T1412" i="8" s="1"/>
  <c r="Q1566" i="8"/>
  <c r="R1414" i="8" l="1"/>
  <c r="S1413" i="8"/>
  <c r="T1413" i="8" s="1"/>
  <c r="Q1567" i="8"/>
  <c r="S1414" i="8" l="1"/>
  <c r="T1414" i="8" s="1"/>
  <c r="R1415" i="8"/>
  <c r="Q1568" i="8"/>
  <c r="R1416" i="8" l="1"/>
  <c r="S1415" i="8"/>
  <c r="T1415" i="8" s="1"/>
  <c r="Q1569" i="8"/>
  <c r="R1417" i="8" l="1"/>
  <c r="S1416" i="8"/>
  <c r="T1416" i="8" s="1"/>
  <c r="Q1570" i="8"/>
  <c r="R1418" i="8" l="1"/>
  <c r="S1417" i="8"/>
  <c r="T1417" i="8" s="1"/>
  <c r="Q1571" i="8"/>
  <c r="S1418" i="8" l="1"/>
  <c r="T1418" i="8" s="1"/>
  <c r="R1419" i="8"/>
  <c r="Q1572" i="8"/>
  <c r="S1419" i="8" l="1"/>
  <c r="T1419" i="8" s="1"/>
  <c r="R1420" i="8"/>
  <c r="Q1573" i="8"/>
  <c r="S1420" i="8" l="1"/>
  <c r="T1420" i="8" s="1"/>
  <c r="R1421" i="8"/>
  <c r="Q1574" i="8"/>
  <c r="S1421" i="8" l="1"/>
  <c r="T1421" i="8" s="1"/>
  <c r="R1422" i="8"/>
  <c r="Q1575" i="8"/>
  <c r="S1422" i="8" l="1"/>
  <c r="T1422" i="8" s="1"/>
  <c r="R1423" i="8"/>
  <c r="Q1576" i="8"/>
  <c r="R1424" i="8" l="1"/>
  <c r="S1423" i="8"/>
  <c r="T1423" i="8" s="1"/>
  <c r="Q1577" i="8"/>
  <c r="R1425" i="8" l="1"/>
  <c r="S1424" i="8"/>
  <c r="T1424" i="8" s="1"/>
  <c r="Q1578" i="8"/>
  <c r="R1426" i="8" l="1"/>
  <c r="S1425" i="8"/>
  <c r="T1425" i="8" s="1"/>
  <c r="Q1579" i="8"/>
  <c r="R1427" i="8" l="1"/>
  <c r="S1426" i="8"/>
  <c r="T1426" i="8" s="1"/>
  <c r="Q1580" i="8"/>
  <c r="Q1581" i="8" s="1"/>
  <c r="Q1582" i="8" s="1"/>
  <c r="Q1583" i="8" l="1"/>
  <c r="R1428" i="8"/>
  <c r="S1427" i="8"/>
  <c r="T1427" i="8" s="1"/>
  <c r="Q1584" i="8" l="1"/>
  <c r="S1428" i="8"/>
  <c r="T1428" i="8" s="1"/>
  <c r="R1429" i="8"/>
  <c r="Q1585" i="8" l="1"/>
  <c r="R1430" i="8"/>
  <c r="S1429" i="8"/>
  <c r="T1429" i="8" s="1"/>
  <c r="Q1586" i="8" l="1"/>
  <c r="R1431" i="8"/>
  <c r="S1430" i="8"/>
  <c r="T1430" i="8" s="1"/>
  <c r="Q1587" i="8" l="1"/>
  <c r="R1432" i="8"/>
  <c r="S1431" i="8"/>
  <c r="T1431" i="8" s="1"/>
  <c r="Q1588" i="8" l="1"/>
  <c r="R1433" i="8"/>
  <c r="S1432" i="8"/>
  <c r="T1432" i="8" s="1"/>
  <c r="Q1589" i="8" l="1"/>
  <c r="R1434" i="8"/>
  <c r="S1433" i="8"/>
  <c r="T1433" i="8" s="1"/>
  <c r="Q1590" i="8" l="1"/>
  <c r="S1434" i="8"/>
  <c r="T1434" i="8" s="1"/>
  <c r="R1435" i="8"/>
  <c r="R1436" i="8" s="1"/>
  <c r="Q1591" i="8" l="1"/>
  <c r="S1436" i="8"/>
  <c r="T1436" i="8" s="1"/>
  <c r="R1437" i="8"/>
  <c r="S1435" i="8"/>
  <c r="T1435" i="8" s="1"/>
  <c r="Q1592" i="8" l="1"/>
  <c r="R1438" i="8"/>
  <c r="S1437" i="8"/>
  <c r="T1437" i="8" s="1"/>
  <c r="Q1593" i="8" l="1"/>
  <c r="R1439" i="8"/>
  <c r="S1438" i="8"/>
  <c r="T1438" i="8" s="1"/>
  <c r="Q1594" i="8" l="1"/>
  <c r="R1440" i="8"/>
  <c r="S1439" i="8"/>
  <c r="T1439" i="8" s="1"/>
  <c r="Q1595" i="8" l="1"/>
  <c r="R1441" i="8"/>
  <c r="S1440" i="8"/>
  <c r="T1440" i="8" s="1"/>
  <c r="Q1596" i="8" l="1"/>
  <c r="R1442" i="8"/>
  <c r="S1441" i="8"/>
  <c r="T1441" i="8" s="1"/>
  <c r="Q1597" i="8" l="1"/>
  <c r="R1443" i="8"/>
  <c r="S1442" i="8"/>
  <c r="T1442" i="8" s="1"/>
  <c r="Q1598" i="8" l="1"/>
  <c r="R1444" i="8"/>
  <c r="S1443" i="8"/>
  <c r="T1443" i="8" s="1"/>
  <c r="Q1599" i="8" l="1"/>
  <c r="R1445" i="8"/>
  <c r="S1444" i="8"/>
  <c r="T1444" i="8" s="1"/>
  <c r="Q1600" i="8" l="1"/>
  <c r="R1446" i="8"/>
  <c r="S1445" i="8"/>
  <c r="T1445" i="8" s="1"/>
  <c r="Q1601" i="8" l="1"/>
  <c r="Q1602" i="8" s="1"/>
  <c r="R1447" i="8"/>
  <c r="S1447" i="8" s="1"/>
  <c r="T1447" i="8" s="1"/>
  <c r="S1446" i="8"/>
  <c r="T1446" i="8" s="1"/>
  <c r="Q1603" i="8" l="1"/>
  <c r="R1448" i="8"/>
  <c r="Q1604" i="8" l="1"/>
  <c r="S1448" i="8"/>
  <c r="T1448" i="8" s="1"/>
  <c r="R1449" i="8"/>
  <c r="Q1605" i="8" l="1"/>
  <c r="S1449" i="8"/>
  <c r="T1449" i="8" s="1"/>
  <c r="R1450" i="8"/>
  <c r="R1451" i="8" s="1"/>
  <c r="Q1606" i="8" l="1"/>
  <c r="R1452" i="8"/>
  <c r="S1451" i="8"/>
  <c r="T1451" i="8" s="1"/>
  <c r="S1450" i="8"/>
  <c r="T1450" i="8" s="1"/>
  <c r="Q1607" i="8" l="1"/>
  <c r="R1453" i="8"/>
  <c r="S1452" i="8"/>
  <c r="T1452" i="8" s="1"/>
  <c r="Q1608" i="8" l="1"/>
  <c r="R1454" i="8"/>
  <c r="S1453" i="8"/>
  <c r="T1453" i="8" s="1"/>
  <c r="Q1609" i="8" l="1"/>
  <c r="R1455" i="8"/>
  <c r="S1454" i="8"/>
  <c r="T1454" i="8" s="1"/>
  <c r="Q1610" i="8" l="1"/>
  <c r="R1456" i="8"/>
  <c r="S1455" i="8"/>
  <c r="T1455" i="8" s="1"/>
  <c r="Q1611" i="8" l="1"/>
  <c r="R1457" i="8"/>
  <c r="S1456" i="8"/>
  <c r="T1456" i="8" s="1"/>
  <c r="Q1612" i="8" l="1"/>
  <c r="R1458" i="8"/>
  <c r="S1457" i="8"/>
  <c r="T1457" i="8" s="1"/>
  <c r="Q1613" i="8" l="1"/>
  <c r="R1459" i="8"/>
  <c r="S1458" i="8"/>
  <c r="T1458" i="8" s="1"/>
  <c r="Q1614" i="8" l="1"/>
  <c r="R1460" i="8"/>
  <c r="S1459" i="8"/>
  <c r="T1459" i="8" s="1"/>
  <c r="Q1615" i="8" l="1"/>
  <c r="R1461" i="8"/>
  <c r="S1460" i="8"/>
  <c r="T1460" i="8" s="1"/>
  <c r="Q1616" i="8" l="1"/>
  <c r="R1462" i="8"/>
  <c r="S1461" i="8"/>
  <c r="T1461" i="8" s="1"/>
  <c r="Q1617" i="8" l="1"/>
  <c r="R1463" i="8"/>
  <c r="S1462" i="8"/>
  <c r="T1462" i="8" s="1"/>
  <c r="Q1618" i="8" l="1"/>
  <c r="R1464" i="8"/>
  <c r="S1463" i="8"/>
  <c r="T1463" i="8" s="1"/>
  <c r="Q1619" i="8" l="1"/>
  <c r="R1465" i="8"/>
  <c r="S1464" i="8"/>
  <c r="T1464" i="8" s="1"/>
  <c r="Q1620" i="8" l="1"/>
  <c r="R1466" i="8"/>
  <c r="S1465" i="8"/>
  <c r="T1465" i="8" s="1"/>
  <c r="R1467" i="8" l="1"/>
  <c r="S1466" i="8"/>
  <c r="T1466" i="8" s="1"/>
  <c r="R1468" i="8" l="1"/>
  <c r="S1467" i="8"/>
  <c r="T1467" i="8" s="1"/>
  <c r="Q1621" i="8"/>
  <c r="R1469" i="8" l="1"/>
  <c r="S1468" i="8"/>
  <c r="T1468" i="8" s="1"/>
  <c r="Q1622" i="8"/>
  <c r="R1470" i="8" l="1"/>
  <c r="S1469" i="8"/>
  <c r="T1469" i="8" s="1"/>
  <c r="Q1623" i="8"/>
  <c r="R1471" i="8" l="1"/>
  <c r="S1470" i="8"/>
  <c r="T1470" i="8" s="1"/>
  <c r="Q1624" i="8"/>
  <c r="R1472" i="8" l="1"/>
  <c r="S1471" i="8"/>
  <c r="T1471" i="8" s="1"/>
  <c r="Q1625" i="8"/>
  <c r="R1473" i="8" l="1"/>
  <c r="S1472" i="8"/>
  <c r="T1472" i="8" s="1"/>
  <c r="Q1626" i="8"/>
  <c r="R1474" i="8" l="1"/>
  <c r="S1473" i="8"/>
  <c r="T1473" i="8" s="1"/>
  <c r="Q1627" i="8"/>
  <c r="R1475" i="8" l="1"/>
  <c r="S1474" i="8"/>
  <c r="T1474" i="8" s="1"/>
  <c r="Q1628" i="8"/>
  <c r="R1476" i="8" l="1"/>
  <c r="S1475" i="8"/>
  <c r="T1475" i="8" s="1"/>
  <c r="Q1629" i="8"/>
  <c r="R1477" i="8" l="1"/>
  <c r="S1476" i="8"/>
  <c r="T1476" i="8" s="1"/>
  <c r="Q1630" i="8"/>
  <c r="R1478" i="8" l="1"/>
  <c r="S1477" i="8"/>
  <c r="T1477" i="8" s="1"/>
  <c r="Q1631" i="8"/>
  <c r="R1479" i="8" l="1"/>
  <c r="S1478" i="8"/>
  <c r="T1478" i="8" s="1"/>
  <c r="Q1632" i="8"/>
  <c r="R1480" i="8" l="1"/>
  <c r="S1480" i="8" s="1"/>
  <c r="T1480" i="8" s="1"/>
  <c r="S1479" i="8"/>
  <c r="T1479" i="8" s="1"/>
  <c r="Q1633" i="8"/>
  <c r="Q1634" i="8" l="1"/>
  <c r="R1481" i="8" l="1"/>
  <c r="Q1635" i="8"/>
  <c r="S1481" i="8" l="1"/>
  <c r="T1481" i="8" s="1"/>
  <c r="R1482" i="8"/>
  <c r="Q1636" i="8"/>
  <c r="S1482" i="8" l="1"/>
  <c r="T1482" i="8" s="1"/>
  <c r="R1483" i="8"/>
  <c r="Q1637" i="8"/>
  <c r="S1483" i="8" l="1"/>
  <c r="T1483" i="8" s="1"/>
  <c r="R1484" i="8"/>
  <c r="Q1638" i="8"/>
  <c r="S1484" i="8" l="1"/>
  <c r="T1484" i="8" s="1"/>
  <c r="R1485" i="8"/>
  <c r="Q1639" i="8"/>
  <c r="S1485" i="8" l="1"/>
  <c r="T1485" i="8" s="1"/>
  <c r="R1486" i="8"/>
  <c r="Q1640" i="8"/>
  <c r="S1486" i="8" l="1"/>
  <c r="T1486" i="8" s="1"/>
  <c r="R1487" i="8"/>
  <c r="Q1641" i="8"/>
  <c r="S1487" i="8" l="1"/>
  <c r="T1487" i="8" s="1"/>
  <c r="R1488" i="8"/>
  <c r="Q1642" i="8"/>
  <c r="S1488" i="8" l="1"/>
  <c r="T1488" i="8" s="1"/>
  <c r="R1489" i="8"/>
  <c r="Q1643" i="8"/>
  <c r="S1489" i="8" l="1"/>
  <c r="T1489" i="8" s="1"/>
  <c r="R1490" i="8"/>
  <c r="Q1644" i="8"/>
  <c r="S1490" i="8" l="1"/>
  <c r="T1490" i="8" s="1"/>
  <c r="R1491" i="8"/>
  <c r="Q1645" i="8"/>
  <c r="S1491" i="8" l="1"/>
  <c r="T1491" i="8" s="1"/>
  <c r="R1492" i="8"/>
  <c r="Q1646" i="8"/>
  <c r="S1492" i="8" l="1"/>
  <c r="T1492" i="8" s="1"/>
  <c r="R1493" i="8"/>
  <c r="Q1647" i="8"/>
  <c r="S1493" i="8" l="1"/>
  <c r="T1493" i="8" s="1"/>
  <c r="R1494" i="8"/>
  <c r="Q1648" i="8"/>
  <c r="S1494" i="8" l="1"/>
  <c r="T1494" i="8" s="1"/>
  <c r="R1495" i="8"/>
  <c r="Q1649" i="8"/>
  <c r="S1495" i="8" l="1"/>
  <c r="T1495" i="8" s="1"/>
  <c r="R1496" i="8"/>
  <c r="Q1650" i="8"/>
  <c r="S1496" i="8" l="1"/>
  <c r="T1496" i="8" s="1"/>
  <c r="R1497" i="8"/>
  <c r="Q1651" i="8"/>
  <c r="S1497" i="8" l="1"/>
  <c r="T1497" i="8" s="1"/>
  <c r="R1498" i="8"/>
  <c r="Q1652" i="8"/>
  <c r="S1498" i="8" l="1"/>
  <c r="T1498" i="8" s="1"/>
  <c r="R1499" i="8"/>
  <c r="Q1653" i="8"/>
  <c r="S1499" i="8" l="1"/>
  <c r="T1499" i="8" s="1"/>
  <c r="R1500" i="8"/>
  <c r="Q1654" i="8"/>
  <c r="S1500" i="8" l="1"/>
  <c r="T1500" i="8" s="1"/>
  <c r="R1501" i="8"/>
  <c r="Q1655" i="8"/>
  <c r="S1501" i="8" l="1"/>
  <c r="T1501" i="8" s="1"/>
  <c r="R1502" i="8"/>
  <c r="Q1656" i="8"/>
  <c r="S1502" i="8" l="1"/>
  <c r="T1502" i="8" s="1"/>
  <c r="R1503" i="8"/>
  <c r="Q1657" i="8"/>
  <c r="S1503" i="8" l="1"/>
  <c r="T1503" i="8" s="1"/>
  <c r="R1504" i="8"/>
  <c r="Q1658" i="8"/>
  <c r="S1504" i="8" l="1"/>
  <c r="T1504" i="8" s="1"/>
  <c r="R1505" i="8"/>
  <c r="Q1659" i="8"/>
  <c r="S1505" i="8" l="1"/>
  <c r="T1505" i="8" s="1"/>
  <c r="R1506" i="8"/>
  <c r="Q1660" i="8"/>
  <c r="S1506" i="8" l="1"/>
  <c r="T1506" i="8" s="1"/>
  <c r="R1507" i="8"/>
  <c r="Q1661" i="8"/>
  <c r="S1507" i="8" l="1"/>
  <c r="T1507" i="8" s="1"/>
  <c r="R1508" i="8"/>
  <c r="Q1662" i="8"/>
  <c r="S1508" i="8" l="1"/>
  <c r="T1508" i="8" s="1"/>
  <c r="R1509" i="8"/>
  <c r="Q1663" i="8"/>
  <c r="S1509" i="8" l="1"/>
  <c r="T1509" i="8" s="1"/>
  <c r="R1510" i="8"/>
  <c r="Q1664" i="8"/>
  <c r="S1510" i="8" l="1"/>
  <c r="T1510" i="8" s="1"/>
  <c r="R1511" i="8"/>
  <c r="R1512" i="8" l="1"/>
  <c r="S1511" i="8"/>
  <c r="T1511" i="8" s="1"/>
  <c r="R1513" i="8" l="1"/>
  <c r="S1512" i="8"/>
  <c r="T1512" i="8" s="1"/>
  <c r="R1514" i="8" l="1"/>
  <c r="S1513" i="8"/>
  <c r="T1513" i="8" s="1"/>
  <c r="R1515" i="8" l="1"/>
  <c r="S1514" i="8"/>
  <c r="T1514" i="8" s="1"/>
  <c r="R1516" i="8" l="1"/>
  <c r="S1515" i="8"/>
  <c r="T1515" i="8" s="1"/>
  <c r="R1517" i="8" l="1"/>
  <c r="S1516" i="8"/>
  <c r="T1516" i="8" s="1"/>
  <c r="R1518" i="8" l="1"/>
  <c r="S1517" i="8"/>
  <c r="T1517" i="8" s="1"/>
  <c r="R1519" i="8" l="1"/>
  <c r="S1518" i="8"/>
  <c r="T1518" i="8" s="1"/>
  <c r="R1520" i="8" l="1"/>
  <c r="S1519" i="8"/>
  <c r="T1519" i="8" s="1"/>
  <c r="R1521" i="8" l="1"/>
  <c r="S1520" i="8"/>
  <c r="T1520" i="8" s="1"/>
  <c r="R1522" i="8" l="1"/>
  <c r="S1521" i="8"/>
  <c r="T1521" i="8" s="1"/>
  <c r="R1523" i="8" l="1"/>
  <c r="S1522" i="8"/>
  <c r="T1522" i="8" s="1"/>
  <c r="R1524" i="8" l="1"/>
  <c r="S1523" i="8"/>
  <c r="T1523" i="8" s="1"/>
  <c r="R1525" i="8" l="1"/>
  <c r="S1524" i="8"/>
  <c r="T1524" i="8" s="1"/>
  <c r="S1525" i="8" l="1"/>
  <c r="T1525" i="8" s="1"/>
  <c r="R1526" i="8"/>
  <c r="S1526" i="8" l="1"/>
  <c r="T1526" i="8" s="1"/>
  <c r="R1527" i="8"/>
  <c r="S1527" i="8" l="1"/>
  <c r="T1527" i="8" s="1"/>
  <c r="R1528" i="8"/>
  <c r="S1528" i="8" l="1"/>
  <c r="T1528" i="8" s="1"/>
  <c r="R1529" i="8"/>
  <c r="S1529" i="8" l="1"/>
  <c r="T1529" i="8" s="1"/>
  <c r="R1530" i="8"/>
  <c r="S1530" i="8" l="1"/>
  <c r="T1530" i="8" s="1"/>
  <c r="R1531" i="8"/>
  <c r="S1531" i="8" l="1"/>
  <c r="T1531" i="8" s="1"/>
  <c r="R1532" i="8"/>
  <c r="S1532" i="8" l="1"/>
  <c r="T1532" i="8" s="1"/>
  <c r="R1533" i="8"/>
  <c r="S1533" i="8" l="1"/>
  <c r="T1533" i="8" s="1"/>
  <c r="R1534" i="8"/>
  <c r="S1534" i="8" l="1"/>
  <c r="T1534" i="8" s="1"/>
  <c r="R1535" i="8"/>
  <c r="S1535" i="8" l="1"/>
  <c r="T1535" i="8" s="1"/>
  <c r="R1536" i="8"/>
  <c r="S1536" i="8" l="1"/>
  <c r="T1536" i="8" s="1"/>
  <c r="R1537" i="8"/>
  <c r="S1537" i="8" l="1"/>
  <c r="T1537" i="8" s="1"/>
  <c r="R1538" i="8"/>
  <c r="S1538" i="8" l="1"/>
  <c r="T1538" i="8" s="1"/>
  <c r="R1539" i="8"/>
  <c r="S1539" i="8" l="1"/>
  <c r="T1539" i="8" s="1"/>
  <c r="R1540" i="8"/>
  <c r="S1540" i="8" l="1"/>
  <c r="T1540" i="8" s="1"/>
  <c r="R1541" i="8"/>
  <c r="S1541" i="8" l="1"/>
  <c r="T1541" i="8" s="1"/>
  <c r="R1542" i="8"/>
  <c r="S1542" i="8" l="1"/>
  <c r="T1542" i="8" s="1"/>
  <c r="R1543" i="8"/>
  <c r="S1543" i="8" l="1"/>
  <c r="T1543" i="8" s="1"/>
  <c r="R1544" i="8"/>
  <c r="S1544" i="8" l="1"/>
  <c r="T1544" i="8" s="1"/>
  <c r="R1545" i="8"/>
  <c r="S1545" i="8" l="1"/>
  <c r="T1545" i="8" s="1"/>
  <c r="R1546" i="8"/>
  <c r="S1546" i="8" l="1"/>
  <c r="T1546" i="8" s="1"/>
  <c r="R1547" i="8"/>
  <c r="S1547" i="8" l="1"/>
  <c r="T1547" i="8" s="1"/>
  <c r="R1548" i="8"/>
  <c r="S1548" i="8" l="1"/>
  <c r="T1548" i="8" s="1"/>
  <c r="R1549" i="8"/>
  <c r="S1549" i="8" l="1"/>
  <c r="T1549" i="8" s="1"/>
  <c r="R1550" i="8"/>
  <c r="S1550" i="8" l="1"/>
  <c r="T1550" i="8" s="1"/>
  <c r="R1551" i="8"/>
  <c r="S1551" i="8" l="1"/>
  <c r="T1551" i="8" s="1"/>
  <c r="R1552" i="8"/>
  <c r="S1552" i="8" l="1"/>
  <c r="T1552" i="8" s="1"/>
  <c r="R1553" i="8"/>
  <c r="S1553" i="8" l="1"/>
  <c r="T1553" i="8" s="1"/>
  <c r="R1554" i="8"/>
  <c r="R1555" i="8" l="1"/>
  <c r="S1554" i="8"/>
  <c r="T1554" i="8" s="1"/>
  <c r="R1556" i="8" l="1"/>
  <c r="S1555" i="8"/>
  <c r="T1555" i="8" s="1"/>
  <c r="R1557" i="8" l="1"/>
  <c r="S1556" i="8"/>
  <c r="T1556" i="8" s="1"/>
  <c r="R1558" i="8" l="1"/>
  <c r="S1557" i="8"/>
  <c r="T1557" i="8" s="1"/>
  <c r="R1559" i="8" l="1"/>
  <c r="S1558" i="8"/>
  <c r="T1558" i="8" s="1"/>
  <c r="R1560" i="8" l="1"/>
  <c r="S1559" i="8"/>
  <c r="T1559" i="8" s="1"/>
  <c r="R1561" i="8" l="1"/>
  <c r="S1560" i="8"/>
  <c r="T1560" i="8" s="1"/>
  <c r="R1562" i="8" l="1"/>
  <c r="S1561" i="8"/>
  <c r="T1561" i="8" s="1"/>
  <c r="R1563" i="8" l="1"/>
  <c r="S1562" i="8"/>
  <c r="T1562" i="8" s="1"/>
  <c r="R1564" i="8" l="1"/>
  <c r="S1563" i="8"/>
  <c r="T1563" i="8" s="1"/>
  <c r="S1564" i="8" l="1"/>
  <c r="T1564" i="8" s="1"/>
  <c r="R1565" i="8"/>
  <c r="S1565" i="8" l="1"/>
  <c r="T1565" i="8" s="1"/>
  <c r="R1566" i="8"/>
  <c r="S1566" i="8" l="1"/>
  <c r="T1566" i="8" s="1"/>
  <c r="R1567" i="8"/>
  <c r="S1567" i="8" l="1"/>
  <c r="T1567" i="8" s="1"/>
  <c r="R1568" i="8"/>
  <c r="S1568" i="8" l="1"/>
  <c r="T1568" i="8" s="1"/>
  <c r="R1569" i="8"/>
  <c r="S1569" i="8" l="1"/>
  <c r="T1569" i="8" s="1"/>
  <c r="R1570" i="8"/>
  <c r="S1570" i="8" l="1"/>
  <c r="T1570" i="8" s="1"/>
  <c r="R1571" i="8"/>
  <c r="S1571" i="8" l="1"/>
  <c r="T1571" i="8" s="1"/>
  <c r="R1572" i="8"/>
  <c r="S1572" i="8" l="1"/>
  <c r="T1572" i="8" s="1"/>
  <c r="R1573" i="8"/>
  <c r="S1573" i="8" l="1"/>
  <c r="T1573" i="8" s="1"/>
  <c r="R1574" i="8"/>
  <c r="S1574" i="8" l="1"/>
  <c r="T1574" i="8" s="1"/>
  <c r="R1575" i="8"/>
  <c r="S1575" i="8" l="1"/>
  <c r="T1575" i="8" s="1"/>
  <c r="R1576" i="8"/>
  <c r="S1576" i="8" l="1"/>
  <c r="T1576" i="8" s="1"/>
  <c r="R1577" i="8"/>
  <c r="S1577" i="8" l="1"/>
  <c r="T1577" i="8" s="1"/>
  <c r="R1578" i="8"/>
  <c r="S1578" i="8" l="1"/>
  <c r="T1578" i="8" s="1"/>
  <c r="R1579" i="8"/>
  <c r="S1579" i="8" l="1"/>
  <c r="T1579" i="8" s="1"/>
  <c r="R1580" i="8"/>
  <c r="R1581" i="8" s="1"/>
  <c r="R1582" i="8" s="1"/>
  <c r="R1583" i="8" l="1"/>
  <c r="S1582" i="8"/>
  <c r="T1582" i="8" s="1"/>
  <c r="S1581" i="8"/>
  <c r="T1581" i="8" s="1"/>
  <c r="S1580" i="8"/>
  <c r="T1580" i="8" s="1"/>
  <c r="R1584" i="8" l="1"/>
  <c r="S1584" i="8" s="1"/>
  <c r="T1584" i="8" s="1"/>
  <c r="S1583" i="8"/>
  <c r="T1583" i="8" s="1"/>
  <c r="R1585" i="8" l="1"/>
  <c r="R1586" i="8" s="1"/>
  <c r="S1585" i="8" l="1"/>
  <c r="T1585" i="8" s="1"/>
  <c r="R1587" i="8"/>
  <c r="S1586" i="8"/>
  <c r="T1586" i="8" s="1"/>
  <c r="R1588" i="8" l="1"/>
  <c r="S1587" i="8"/>
  <c r="T1587" i="8" s="1"/>
  <c r="R1589" i="8" l="1"/>
  <c r="S1588" i="8"/>
  <c r="T1588" i="8" s="1"/>
  <c r="R1590" i="8" l="1"/>
  <c r="S1589" i="8"/>
  <c r="T1589" i="8" s="1"/>
  <c r="R1591" i="8" l="1"/>
  <c r="S1590" i="8"/>
  <c r="T1590" i="8" s="1"/>
  <c r="R1592" i="8" l="1"/>
  <c r="S1591" i="8"/>
  <c r="T1591" i="8" s="1"/>
  <c r="R1593" i="8" l="1"/>
  <c r="S1592" i="8"/>
  <c r="T1592" i="8" s="1"/>
  <c r="R1594" i="8" l="1"/>
  <c r="S1593" i="8"/>
  <c r="T1593" i="8" s="1"/>
  <c r="R1595" i="8" l="1"/>
  <c r="S1594" i="8"/>
  <c r="T1594" i="8" s="1"/>
  <c r="R1596" i="8" l="1"/>
  <c r="S1595" i="8"/>
  <c r="T1595" i="8" s="1"/>
  <c r="R1597" i="8" l="1"/>
  <c r="S1596" i="8"/>
  <c r="T1596" i="8" s="1"/>
  <c r="R1598" i="8" l="1"/>
  <c r="S1597" i="8"/>
  <c r="T1597" i="8" s="1"/>
  <c r="R1599" i="8" l="1"/>
  <c r="S1598" i="8"/>
  <c r="T1598" i="8" s="1"/>
  <c r="R1600" i="8" l="1"/>
  <c r="S1599" i="8"/>
  <c r="T1599" i="8" s="1"/>
  <c r="R1601" i="8" l="1"/>
  <c r="R1602" i="8" s="1"/>
  <c r="S1600" i="8"/>
  <c r="T1600" i="8" s="1"/>
  <c r="R1603" i="8" l="1"/>
  <c r="S1602" i="8"/>
  <c r="T1602" i="8" s="1"/>
  <c r="S1601" i="8"/>
  <c r="T1601" i="8" s="1"/>
  <c r="R1604" i="8" l="1"/>
  <c r="S1603" i="8"/>
  <c r="T1603" i="8" s="1"/>
  <c r="R1605" i="8" l="1"/>
  <c r="S1604" i="8"/>
  <c r="T1604" i="8" s="1"/>
  <c r="R1606" i="8" l="1"/>
  <c r="S1605" i="8"/>
  <c r="T1605" i="8" s="1"/>
  <c r="R1607" i="8" l="1"/>
  <c r="S1606" i="8"/>
  <c r="T1606" i="8" s="1"/>
  <c r="R1608" i="8" l="1"/>
  <c r="S1607" i="8"/>
  <c r="T1607" i="8" s="1"/>
  <c r="R1609" i="8" l="1"/>
  <c r="S1608" i="8"/>
  <c r="T1608" i="8" s="1"/>
  <c r="R1610" i="8" l="1"/>
  <c r="S1609" i="8"/>
  <c r="T1609" i="8" s="1"/>
  <c r="R1611" i="8" l="1"/>
  <c r="S1610" i="8"/>
  <c r="T1610" i="8" s="1"/>
  <c r="R1612" i="8" l="1"/>
  <c r="S1611" i="8"/>
  <c r="T1611" i="8" s="1"/>
  <c r="R1613" i="8" l="1"/>
  <c r="S1612" i="8"/>
  <c r="T1612" i="8" s="1"/>
  <c r="R1614" i="8" l="1"/>
  <c r="S1613" i="8"/>
  <c r="T1613" i="8" s="1"/>
  <c r="R1615" i="8" l="1"/>
  <c r="S1614" i="8"/>
  <c r="T1614" i="8" s="1"/>
  <c r="R1616" i="8" l="1"/>
  <c r="S1615" i="8"/>
  <c r="T1615" i="8" s="1"/>
  <c r="R1617" i="8" l="1"/>
  <c r="S1616" i="8"/>
  <c r="T1616" i="8" s="1"/>
  <c r="R1618" i="8" l="1"/>
  <c r="S1617" i="8"/>
  <c r="T1617" i="8" s="1"/>
  <c r="R1619" i="8" l="1"/>
  <c r="S1618" i="8"/>
  <c r="T1618" i="8" s="1"/>
  <c r="R1620" i="8" l="1"/>
  <c r="S1619" i="8"/>
  <c r="T1619" i="8" s="1"/>
  <c r="S1620" i="8" l="1"/>
  <c r="T1620" i="8" s="1"/>
  <c r="R1621" i="8"/>
  <c r="R1622" i="8" l="1"/>
  <c r="S1621" i="8"/>
  <c r="T1621" i="8" s="1"/>
  <c r="R1623" i="8" l="1"/>
  <c r="S1622" i="8"/>
  <c r="T1622" i="8" s="1"/>
  <c r="R1624" i="8" l="1"/>
  <c r="S1623" i="8"/>
  <c r="T1623" i="8" s="1"/>
  <c r="R1625" i="8" l="1"/>
  <c r="S1624" i="8"/>
  <c r="T1624" i="8" s="1"/>
  <c r="R1626" i="8" l="1"/>
  <c r="S1625" i="8"/>
  <c r="T1625" i="8" s="1"/>
  <c r="R1627" i="8" l="1"/>
  <c r="S1626" i="8"/>
  <c r="T1626" i="8" s="1"/>
  <c r="R1628" i="8" l="1"/>
  <c r="S1627" i="8"/>
  <c r="T1627" i="8" s="1"/>
  <c r="R1629" i="8" l="1"/>
  <c r="S1628" i="8"/>
  <c r="T1628" i="8" s="1"/>
  <c r="R1630" i="8" l="1"/>
  <c r="S1629" i="8"/>
  <c r="T1629" i="8" s="1"/>
  <c r="R1631" i="8" l="1"/>
  <c r="S1630" i="8"/>
  <c r="T1630" i="8" s="1"/>
  <c r="S1631" i="8" l="1"/>
  <c r="T1631" i="8" s="1"/>
  <c r="R1632" i="8"/>
  <c r="R1633" i="8" l="1"/>
  <c r="S1632" i="8"/>
  <c r="T1632" i="8" s="1"/>
  <c r="R1634" i="8" l="1"/>
  <c r="S1633" i="8"/>
  <c r="T1633" i="8" s="1"/>
  <c r="S1634" i="8" l="1"/>
  <c r="T1634" i="8" s="1"/>
  <c r="R1635" i="8"/>
  <c r="S1635" i="8" l="1"/>
  <c r="T1635" i="8" s="1"/>
  <c r="R1636" i="8"/>
  <c r="S1636" i="8" l="1"/>
  <c r="T1636" i="8" s="1"/>
  <c r="R1637" i="8"/>
  <c r="S1637" i="8" l="1"/>
  <c r="T1637" i="8" s="1"/>
  <c r="R1638" i="8"/>
  <c r="S1638" i="8" l="1"/>
  <c r="T1638" i="8" s="1"/>
  <c r="R1639" i="8"/>
  <c r="R1640" i="8" l="1"/>
  <c r="S1639" i="8"/>
  <c r="T1639" i="8" s="1"/>
  <c r="S1640" i="8" l="1"/>
  <c r="T1640" i="8" s="1"/>
  <c r="R1641" i="8"/>
  <c r="S1641" i="8" l="1"/>
  <c r="T1641" i="8" s="1"/>
  <c r="R1642" i="8"/>
  <c r="R1643" i="8" l="1"/>
  <c r="S1642" i="8"/>
  <c r="T1642" i="8" s="1"/>
  <c r="R1644" i="8" l="1"/>
  <c r="S1643" i="8"/>
  <c r="T1643" i="8" s="1"/>
  <c r="R1645" i="8" l="1"/>
  <c r="S1644" i="8"/>
  <c r="T1644" i="8" s="1"/>
  <c r="R1646" i="8" l="1"/>
  <c r="S1645" i="8"/>
  <c r="T1645" i="8" s="1"/>
  <c r="R1647" i="8" l="1"/>
  <c r="S1646" i="8"/>
  <c r="T1646" i="8" s="1"/>
  <c r="R1648" i="8" l="1"/>
  <c r="S1647" i="8"/>
  <c r="T1647" i="8" s="1"/>
  <c r="S1648" i="8" l="1"/>
  <c r="T1648" i="8" s="1"/>
  <c r="R1649" i="8"/>
  <c r="S1649" i="8" l="1"/>
  <c r="T1649" i="8" s="1"/>
  <c r="R1650" i="8"/>
  <c r="S1650" i="8" l="1"/>
  <c r="T1650" i="8" s="1"/>
  <c r="R1651" i="8"/>
  <c r="R1652" i="8" l="1"/>
  <c r="S1651" i="8"/>
  <c r="T1651" i="8" s="1"/>
  <c r="R1653" i="8" l="1"/>
  <c r="S1652" i="8"/>
  <c r="T1652" i="8" s="1"/>
  <c r="S1653" i="8" l="1"/>
  <c r="T1653" i="8" s="1"/>
  <c r="R1654" i="8"/>
  <c r="S1654" i="8" l="1"/>
  <c r="T1654" i="8" s="1"/>
  <c r="R1655" i="8"/>
  <c r="R1656" i="8" l="1"/>
  <c r="S1655" i="8"/>
  <c r="T1655" i="8" s="1"/>
  <c r="S1656" i="8" l="1"/>
  <c r="T1656" i="8" s="1"/>
  <c r="R1657" i="8"/>
  <c r="R1658" i="8" l="1"/>
  <c r="S1657" i="8"/>
  <c r="T1657" i="8" s="1"/>
  <c r="S1658" i="8" l="1"/>
  <c r="T1658" i="8" s="1"/>
  <c r="R1659" i="8"/>
  <c r="R1660" i="8" l="1"/>
  <c r="S1659" i="8"/>
  <c r="T1659" i="8" s="1"/>
  <c r="R1661" i="8" l="1"/>
  <c r="S1660" i="8"/>
  <c r="T1660" i="8" s="1"/>
  <c r="R1662" i="8" l="1"/>
  <c r="S1661" i="8"/>
  <c r="T1661" i="8" s="1"/>
  <c r="S1662" i="8" l="1"/>
  <c r="T1662" i="8" s="1"/>
  <c r="R1663" i="8"/>
  <c r="R1664" i="8" l="1"/>
  <c r="S1663" i="8"/>
  <c r="T1663" i="8" s="1"/>
  <c r="S1664" i="8" l="1"/>
  <c r="T1664" i="8" s="1"/>
  <c r="R1669" i="8"/>
</calcChain>
</file>

<file path=xl/sharedStrings.xml><?xml version="1.0" encoding="utf-8"?>
<sst xmlns="http://schemas.openxmlformats.org/spreadsheetml/2006/main" count="3696" uniqueCount="3063">
  <si>
    <t>Tibble</t>
  </si>
  <si>
    <t>Vårdsätra</t>
  </si>
  <si>
    <t>Danmarks k:a</t>
  </si>
  <si>
    <t>Vallstanäs (Linsunda)</t>
  </si>
  <si>
    <t>Tollsta</t>
  </si>
  <si>
    <t>Skråmsta</t>
  </si>
  <si>
    <t>Viksta k:a</t>
  </si>
  <si>
    <t>Nybble ägor</t>
  </si>
  <si>
    <t>Nybble</t>
  </si>
  <si>
    <t>Hansta, Hässelby</t>
  </si>
  <si>
    <t>Angarns k:a</t>
  </si>
  <si>
    <t>Bornö</t>
  </si>
  <si>
    <t>Kattnäs kyrkogård</t>
  </si>
  <si>
    <t>Rällinge</t>
  </si>
  <si>
    <t>Marsta</t>
  </si>
  <si>
    <t>Vreta</t>
  </si>
  <si>
    <t>Orkesta k:a</t>
  </si>
  <si>
    <t>Högsta</t>
  </si>
  <si>
    <t>Björke</t>
  </si>
  <si>
    <t>Korpbron, Jursta ägor</t>
  </si>
  <si>
    <t>Gersta (nu Gerstaberg)</t>
  </si>
  <si>
    <t>Vible</t>
  </si>
  <si>
    <t>Fasma</t>
  </si>
  <si>
    <t>Rävsal</t>
  </si>
  <si>
    <t>Lundby</t>
  </si>
  <si>
    <t>Malsätra</t>
  </si>
  <si>
    <t>Kungsberga</t>
  </si>
  <si>
    <t>Hilleshögs k:a</t>
  </si>
  <si>
    <t>Bergaholm</t>
  </si>
  <si>
    <t>Lyttersta</t>
  </si>
  <si>
    <t>Strängnäs domkyrka</t>
  </si>
  <si>
    <t>Normlösa klockaregård</t>
  </si>
  <si>
    <t>Hånsta</t>
  </si>
  <si>
    <t>Sylta, Söderby</t>
  </si>
  <si>
    <t>Österfärnebo k:a</t>
  </si>
  <si>
    <t>Tynäs</t>
  </si>
  <si>
    <t>S:t Hans kyrkoruin</t>
  </si>
  <si>
    <t>Ullstämma</t>
  </si>
  <si>
    <t>Håtuna k:a</t>
  </si>
  <si>
    <t>Vaksala k:a</t>
  </si>
  <si>
    <t>Bägby bro</t>
  </si>
  <si>
    <t>Yttergrans by</t>
  </si>
  <si>
    <t>Karberga (Sundby)</t>
  </si>
  <si>
    <t>Klista</t>
  </si>
  <si>
    <t>Sköle</t>
  </si>
  <si>
    <t>Segersta (Särsta)</t>
  </si>
  <si>
    <t>Valö k:a</t>
  </si>
  <si>
    <t>Bolmaryd</t>
  </si>
  <si>
    <t>Rörbro</t>
  </si>
  <si>
    <t>Norrga</t>
  </si>
  <si>
    <t>Åkerby k:a</t>
  </si>
  <si>
    <t>Stora Runhällen</t>
  </si>
  <si>
    <t>Rotbrunna</t>
  </si>
  <si>
    <t>Vittinge k:a</t>
  </si>
  <si>
    <t>Stora Ramsjö</t>
  </si>
  <si>
    <t>Frössle</t>
  </si>
  <si>
    <t>Sundby</t>
  </si>
  <si>
    <t>Örevad</t>
  </si>
  <si>
    <t>Nysätra prästgård</t>
  </si>
  <si>
    <t>Fiby</t>
  </si>
  <si>
    <t>Strålsnäs</t>
  </si>
  <si>
    <t>Årby</t>
  </si>
  <si>
    <t>Hjulsta</t>
  </si>
  <si>
    <t>Fällbro</t>
  </si>
  <si>
    <t>Svista</t>
  </si>
  <si>
    <t>Furingstads k:a</t>
  </si>
  <si>
    <t>Kårarp</t>
  </si>
  <si>
    <t>Visteby</t>
  </si>
  <si>
    <t>Bisslinge</t>
  </si>
  <si>
    <t>Gripsholm</t>
  </si>
  <si>
    <t>Frackstad</t>
  </si>
  <si>
    <t>Låddersta</t>
  </si>
  <si>
    <t>Tortuna k:a</t>
  </si>
  <si>
    <t>Torestorp</t>
  </si>
  <si>
    <t>Bägby</t>
  </si>
  <si>
    <t>Ullunda</t>
  </si>
  <si>
    <t>Isby</t>
  </si>
  <si>
    <t>Stora Salfors</t>
  </si>
  <si>
    <t>Grana</t>
  </si>
  <si>
    <t>Skensta, Marstallen</t>
  </si>
  <si>
    <t>Östervåla k:a</t>
  </si>
  <si>
    <t>Tjursåker</t>
  </si>
  <si>
    <t>Yttrö</t>
  </si>
  <si>
    <t>Burvik</t>
  </si>
  <si>
    <t>Siglaifs</t>
  </si>
  <si>
    <t>Hassla</t>
  </si>
  <si>
    <t>Lövhamra</t>
  </si>
  <si>
    <t>Ånsta</t>
  </si>
  <si>
    <t>Löts k:a</t>
  </si>
  <si>
    <t>Vidbo k:a</t>
  </si>
  <si>
    <t>Viby kyrkogård</t>
  </si>
  <si>
    <t>Råsta</t>
  </si>
  <si>
    <t>Veckholms k:a</t>
  </si>
  <si>
    <t>Myrby</t>
  </si>
  <si>
    <t>Lunda</t>
  </si>
  <si>
    <t>Buska</t>
  </si>
  <si>
    <t>Kuddby kyrktorn</t>
  </si>
  <si>
    <t>Rasbokils k:a</t>
  </si>
  <si>
    <t>Skesta</t>
  </si>
  <si>
    <t>Brunna</t>
  </si>
  <si>
    <t>Oppeby</t>
  </si>
  <si>
    <t>?</t>
  </si>
  <si>
    <t>Tumbo k:a</t>
  </si>
  <si>
    <t>Hökerum</t>
  </si>
  <si>
    <t>Svedjorna</t>
  </si>
  <si>
    <t>Storegården</t>
  </si>
  <si>
    <t>Vävle</t>
  </si>
  <si>
    <t>Vid gamla Turingevägen</t>
  </si>
  <si>
    <t>Penningby</t>
  </si>
  <si>
    <t>Skogshall</t>
  </si>
  <si>
    <t>Finnsta</t>
  </si>
  <si>
    <t>Näle, Södergården</t>
  </si>
  <si>
    <t>Jumkils k:a</t>
  </si>
  <si>
    <t>V. Arninge</t>
  </si>
  <si>
    <t>Åsta</t>
  </si>
  <si>
    <t>Örsta</t>
  </si>
  <si>
    <t>Börje k:a</t>
  </si>
  <si>
    <t>Äskelunda</t>
  </si>
  <si>
    <t>Viggeby</t>
  </si>
  <si>
    <t>Medalby</t>
  </si>
  <si>
    <t>Värneslätt</t>
  </si>
  <si>
    <t>Gursten</t>
  </si>
  <si>
    <t>Ångelsta</t>
  </si>
  <si>
    <t>Löttinge</t>
  </si>
  <si>
    <t>Huddunge by</t>
  </si>
  <si>
    <t>Ludgo k:a</t>
  </si>
  <si>
    <t>Trosa bro</t>
  </si>
  <si>
    <t>Vappersta</t>
  </si>
  <si>
    <t>Åby</t>
  </si>
  <si>
    <t>Åda</t>
  </si>
  <si>
    <t>Kolunda</t>
  </si>
  <si>
    <t>Hunnestad 2</t>
  </si>
  <si>
    <t>Grödinge k:a</t>
  </si>
  <si>
    <t>Lilla Mällösa</t>
  </si>
  <si>
    <t>Tuna</t>
  </si>
  <si>
    <t>Lövstaholm</t>
  </si>
  <si>
    <t>Ala</t>
  </si>
  <si>
    <t>Troxhammar</t>
  </si>
  <si>
    <t>Ljungby</t>
  </si>
  <si>
    <t>Tängby, Lund</t>
  </si>
  <si>
    <t>Sollentuna k:a</t>
  </si>
  <si>
    <t>Långtora by, Sundet</t>
  </si>
  <si>
    <t>Sörby</t>
  </si>
  <si>
    <t>Skattna</t>
  </si>
  <si>
    <t>Nömme</t>
  </si>
  <si>
    <t>Helenelund</t>
  </si>
  <si>
    <t>Hämringe</t>
  </si>
  <si>
    <t>Valsta (nu Brandalsund)</t>
  </si>
  <si>
    <t>Adelsö k:a</t>
  </si>
  <si>
    <t>Högs k:a</t>
  </si>
  <si>
    <t>Blista</t>
  </si>
  <si>
    <t>Säby, Galgbacken</t>
  </si>
  <si>
    <t>Slättåkra</t>
  </si>
  <si>
    <t>Hanunda</t>
  </si>
  <si>
    <t>Alunda k:a</t>
  </si>
  <si>
    <t>Gällsta</t>
  </si>
  <si>
    <t>Valsta</t>
  </si>
  <si>
    <t>Gymminge</t>
  </si>
  <si>
    <t>Trollsta</t>
  </si>
  <si>
    <t>Tuna k:a</t>
  </si>
  <si>
    <t>Norsta</t>
  </si>
  <si>
    <t>Gårdstånga 1</t>
  </si>
  <si>
    <t>S. Betby</t>
  </si>
  <si>
    <t>Älby</t>
  </si>
  <si>
    <t>Husby-Ärlinghundra k:a</t>
  </si>
  <si>
    <t>Släbro</t>
  </si>
  <si>
    <t>Skillinge</t>
  </si>
  <si>
    <t>Gimo</t>
  </si>
  <si>
    <t>Gubbo, Kallviksmossen</t>
  </si>
  <si>
    <t>Karlevi</t>
  </si>
  <si>
    <t>Riala k:a</t>
  </si>
  <si>
    <t>Össeby-Garns k:a</t>
  </si>
  <si>
    <t>Sköldinge kyrkogård</t>
  </si>
  <si>
    <t>Nyby</t>
  </si>
  <si>
    <t>Repperda Skattgård</t>
  </si>
  <si>
    <t>Väsby</t>
  </si>
  <si>
    <t>Norrala k:a</t>
  </si>
  <si>
    <t>Oxelby</t>
  </si>
  <si>
    <t>Dagstorp</t>
  </si>
  <si>
    <t>Nolby</t>
  </si>
  <si>
    <t>Lunda k:a</t>
  </si>
  <si>
    <t>Sandshult</t>
  </si>
  <si>
    <t>Väringe</t>
  </si>
  <si>
    <t>Mysinge äng</t>
  </si>
  <si>
    <t>Brunnby</t>
  </si>
  <si>
    <t>Sjonhems k:a</t>
  </si>
  <si>
    <t>Ärentuna k:a</t>
  </si>
  <si>
    <t>Johannesberg</t>
  </si>
  <si>
    <t>Hammarby, Pickhus (Hammarby apotek)</t>
  </si>
  <si>
    <t>Alsike k:a</t>
  </si>
  <si>
    <t>Lindö, Avunda</t>
  </si>
  <si>
    <t>Rimbo k:a</t>
  </si>
  <si>
    <t>Valkärra</t>
  </si>
  <si>
    <t>Skärkinds gamla k:a</t>
  </si>
  <si>
    <t>Bankeberg</t>
  </si>
  <si>
    <t>Hammarby kyrkogård</t>
  </si>
  <si>
    <t>Örke</t>
  </si>
  <si>
    <t>Västhorja</t>
  </si>
  <si>
    <t>Furingstads prästgård</t>
  </si>
  <si>
    <t>Roslags-Bro k:a</t>
  </si>
  <si>
    <t>Ösby</t>
  </si>
  <si>
    <t>Skånum</t>
  </si>
  <si>
    <t>Karlslund</t>
  </si>
  <si>
    <t>Vadstena</t>
  </si>
  <si>
    <t>Vallentuna k:a</t>
  </si>
  <si>
    <t>Ö. Eneby k:a</t>
  </si>
  <si>
    <t>Österunda k:a</t>
  </si>
  <si>
    <t>Nasta</t>
  </si>
  <si>
    <t>Lideby</t>
  </si>
  <si>
    <t>Fageräng</t>
  </si>
  <si>
    <t>Nibble</t>
  </si>
  <si>
    <t>Axstad</t>
  </si>
  <si>
    <t>Ballstorp</t>
  </si>
  <si>
    <t>Fägremo</t>
  </si>
  <si>
    <t>Långtora k:a</t>
  </si>
  <si>
    <t>Västerby</t>
  </si>
  <si>
    <t>Lovö k:a</t>
  </si>
  <si>
    <t>Karlberg, Stenbrottet</t>
  </si>
  <si>
    <t>Lida</t>
  </si>
  <si>
    <t>Smedsta</t>
  </si>
  <si>
    <t>Kynge</t>
  </si>
  <si>
    <t>Valby</t>
  </si>
  <si>
    <t>Hammarby k:a</t>
  </si>
  <si>
    <t>Kungs-Husby k:a</t>
  </si>
  <si>
    <t>Rogstorp</t>
  </si>
  <si>
    <t>Råby</t>
  </si>
  <si>
    <t>Bötterum</t>
  </si>
  <si>
    <t>Hansta</t>
  </si>
  <si>
    <t>Hållberga</t>
  </si>
  <si>
    <t>Viggby bro</t>
  </si>
  <si>
    <t>Ådala</t>
  </si>
  <si>
    <t>Bösarp</t>
  </si>
  <si>
    <t>Stora Dala</t>
  </si>
  <si>
    <t>N. Til</t>
  </si>
  <si>
    <t>Gussjö</t>
  </si>
  <si>
    <t>Öster Skam</t>
  </si>
  <si>
    <t>Skjorstad</t>
  </si>
  <si>
    <t>Ånge</t>
  </si>
  <si>
    <t>Vidby</t>
  </si>
  <si>
    <t>Å kyrkogård</t>
  </si>
  <si>
    <t>Signildsberg</t>
  </si>
  <si>
    <t>Kungsgården</t>
  </si>
  <si>
    <t>Norslunda</t>
  </si>
  <si>
    <t>Nederby</t>
  </si>
  <si>
    <t>Högstena</t>
  </si>
  <si>
    <t>Borgmästarvreten</t>
  </si>
  <si>
    <t>S:t Pers ruin</t>
  </si>
  <si>
    <t>Frösunda</t>
  </si>
  <si>
    <t>Blacksta</t>
  </si>
  <si>
    <t>Lerkaka</t>
  </si>
  <si>
    <t>Ingla</t>
  </si>
  <si>
    <t>Håga</t>
  </si>
  <si>
    <t>Skälby</t>
  </si>
  <si>
    <t>Högtomta</t>
  </si>
  <si>
    <t>Snottsta</t>
  </si>
  <si>
    <t>Kärrsjö</t>
  </si>
  <si>
    <t>Torresta</t>
  </si>
  <si>
    <t>Balingsta k:a</t>
  </si>
  <si>
    <t>Broddbo</t>
  </si>
  <si>
    <t>Ryda kungsgård</t>
  </si>
  <si>
    <t>Hjortholmen</t>
  </si>
  <si>
    <t>Kjula k:a</t>
  </si>
  <si>
    <t>Björnome</t>
  </si>
  <si>
    <t>Norby</t>
  </si>
  <si>
    <t>Borresta</t>
  </si>
  <si>
    <t>Nopskäl</t>
  </si>
  <si>
    <t>Trotteslöv</t>
  </si>
  <si>
    <t>Toftaholm</t>
  </si>
  <si>
    <t>Ortala sjöhage</t>
  </si>
  <si>
    <t>Näle, Norrgården</t>
  </si>
  <si>
    <t>Ö. Ryds k:a</t>
  </si>
  <si>
    <t>Prästgården</t>
  </si>
  <si>
    <t>Uringe malm</t>
  </si>
  <si>
    <t>Nyvla, Tingstukällan</t>
  </si>
  <si>
    <t>Ribby</t>
  </si>
  <si>
    <t>Skogs-Ekeby</t>
  </si>
  <si>
    <t>Runstensholm</t>
  </si>
  <si>
    <t>Ed</t>
  </si>
  <si>
    <t>Hedenlunda</t>
  </si>
  <si>
    <t>Bolsta</t>
  </si>
  <si>
    <t>Navsta</t>
  </si>
  <si>
    <t>Kvisthamra</t>
  </si>
  <si>
    <t>Sika</t>
  </si>
  <si>
    <t>Huddinge k:a</t>
  </si>
  <si>
    <t>Glömsta</t>
  </si>
  <si>
    <t>Söderby</t>
  </si>
  <si>
    <t>Torp</t>
  </si>
  <si>
    <t>Odenstomta</t>
  </si>
  <si>
    <t>Boberg</t>
  </si>
  <si>
    <t>Gamla Uppsala k:a</t>
  </si>
  <si>
    <t>Linda</t>
  </si>
  <si>
    <t>Frösunda kyrkogård</t>
  </si>
  <si>
    <t>Björsta</t>
  </si>
  <si>
    <t>Billsta</t>
  </si>
  <si>
    <t>Sandbro</t>
  </si>
  <si>
    <t>Tångerda</t>
  </si>
  <si>
    <t>Forkarby, Korsbacken</t>
  </si>
  <si>
    <t>Årsunda k:a</t>
  </si>
  <si>
    <t>Viby k:a</t>
  </si>
  <si>
    <t>Sigtuna</t>
  </si>
  <si>
    <t>Skänninge</t>
  </si>
  <si>
    <t>Jättendals k:a</t>
  </si>
  <si>
    <t>Jädra</t>
  </si>
  <si>
    <t>Axsjö</t>
  </si>
  <si>
    <t>Igelsta kvarn</t>
  </si>
  <si>
    <t>Nederbacka (Rosta bro)</t>
  </si>
  <si>
    <t>Storvreta</t>
  </si>
  <si>
    <t>Norrby, Back-Norrby</t>
  </si>
  <si>
    <t>Härads k:a</t>
  </si>
  <si>
    <t>Vallsjö stomhemman</t>
  </si>
  <si>
    <t>Lids kyrkogårdsport</t>
  </si>
  <si>
    <t>Sköns k:a</t>
  </si>
  <si>
    <t>Kårsta k:a</t>
  </si>
  <si>
    <t>Skämby</t>
  </si>
  <si>
    <t>Ekeby</t>
  </si>
  <si>
    <t>Åsa</t>
  </si>
  <si>
    <t>Kålsta</t>
  </si>
  <si>
    <t>Uppinge</t>
  </si>
  <si>
    <t>Björkeby</t>
  </si>
  <si>
    <t>Stigtomta k:a</t>
  </si>
  <si>
    <t>Vik</t>
  </si>
  <si>
    <t>Ånväga</t>
  </si>
  <si>
    <t>Urvalla, Runeberg</t>
  </si>
  <si>
    <t>Bredsätra</t>
  </si>
  <si>
    <t>Vällingsö</t>
  </si>
  <si>
    <t>Kolje</t>
  </si>
  <si>
    <t>Malmby</t>
  </si>
  <si>
    <t>Svinnegarns k:a</t>
  </si>
  <si>
    <t>Nyvla</t>
  </si>
  <si>
    <t>Hangvars k:a</t>
  </si>
  <si>
    <t>Stora Västölet</t>
  </si>
  <si>
    <t>Söderby malm</t>
  </si>
  <si>
    <t>Tyresta</t>
  </si>
  <si>
    <t>Upp-Norrby</t>
  </si>
  <si>
    <t>Husaby k:a</t>
  </si>
  <si>
    <t>Skoklosters k:a</t>
  </si>
  <si>
    <t>Finstaholm</t>
  </si>
  <si>
    <t>Vrena k:a</t>
  </si>
  <si>
    <t>Bjärby</t>
  </si>
  <si>
    <t>Egeby knekttorp</t>
  </si>
  <si>
    <t>Boge k:a</t>
  </si>
  <si>
    <t>Broholm</t>
  </si>
  <si>
    <t>Holmsta</t>
  </si>
  <si>
    <t>Uppsala domkyrka</t>
  </si>
  <si>
    <t>Uppsala</t>
  </si>
  <si>
    <t>Stavsund</t>
  </si>
  <si>
    <t>Solsta</t>
  </si>
  <si>
    <t>Hårdnacka</t>
  </si>
  <si>
    <t>Vindsberga</t>
  </si>
  <si>
    <t>Stojby</t>
  </si>
  <si>
    <t>Lövsta</t>
  </si>
  <si>
    <t>Råcksta</t>
  </si>
  <si>
    <t>Berga</t>
  </si>
  <si>
    <t>Viksjö</t>
  </si>
  <si>
    <t>Hållsta</t>
  </si>
  <si>
    <t>Kragsta</t>
  </si>
  <si>
    <t>Stommen</t>
  </si>
  <si>
    <t>Ekilla</t>
  </si>
  <si>
    <t>Husby-Sjuhundra k:a</t>
  </si>
  <si>
    <t>Sigtuna k:a</t>
  </si>
  <si>
    <t>Nånö</t>
  </si>
  <si>
    <t>Vigle</t>
  </si>
  <si>
    <t>Uppgränna</t>
  </si>
  <si>
    <t>Bälsunda</t>
  </si>
  <si>
    <t>Västerås, Anundshögsområdet</t>
  </si>
  <si>
    <t>Hov</t>
  </si>
  <si>
    <t>Varby</t>
  </si>
  <si>
    <t>Åkerby trappbacke</t>
  </si>
  <si>
    <t>Skrukeby Holagård</t>
  </si>
  <si>
    <t>Stora Mellösa k:a</t>
  </si>
  <si>
    <t>Ardre k:a</t>
  </si>
  <si>
    <t>Hällby</t>
  </si>
  <si>
    <t>Lids k:a</t>
  </si>
  <si>
    <t>Högom</t>
  </si>
  <si>
    <t>Byn</t>
  </si>
  <si>
    <t>S:t Laurentius k:a</t>
  </si>
  <si>
    <t>M</t>
  </si>
  <si>
    <t>Gådersta</t>
  </si>
  <si>
    <t>Hemsta</t>
  </si>
  <si>
    <t>Herresta</t>
  </si>
  <si>
    <t>Håkansgården</t>
  </si>
  <si>
    <t>Axlunda</t>
  </si>
  <si>
    <t>Farsta</t>
  </si>
  <si>
    <t>Tensta k:a</t>
  </si>
  <si>
    <t>Lindö, Gullbron</t>
  </si>
  <si>
    <t>Herrekvarn</t>
  </si>
  <si>
    <t>Högby</t>
  </si>
  <si>
    <t>Björketorp</t>
  </si>
  <si>
    <t>Tystberga</t>
  </si>
  <si>
    <t>Smedby</t>
  </si>
  <si>
    <t>Ramsta</t>
  </si>
  <si>
    <t>Österbännbäck</t>
  </si>
  <si>
    <t>Tun</t>
  </si>
  <si>
    <t>Dalby k:a</t>
  </si>
  <si>
    <t>Husby</t>
  </si>
  <si>
    <t>Gryts k:a</t>
  </si>
  <si>
    <t>Hållen, Runhällsbacken (Storgransbotten)</t>
  </si>
  <si>
    <t>Ärnevi</t>
  </si>
  <si>
    <t>Furby, Furbylund</t>
  </si>
  <si>
    <t>Örminge</t>
  </si>
  <si>
    <t>Norrby, Grop-Norrby</t>
  </si>
  <si>
    <t>Lokrume k:a</t>
  </si>
  <si>
    <t>Björkö</t>
  </si>
  <si>
    <t>Rörby</t>
  </si>
  <si>
    <t>Kroksta</t>
  </si>
  <si>
    <t>Egglunda</t>
  </si>
  <si>
    <t>Terle</t>
  </si>
  <si>
    <t>Viby</t>
  </si>
  <si>
    <t>Yrsta</t>
  </si>
  <si>
    <t>Ormesta, Hageborg</t>
  </si>
  <si>
    <t>Holm, Sveden</t>
  </si>
  <si>
    <t>Hässlingby</t>
  </si>
  <si>
    <t>Tjursåker, Ristingsbro</t>
  </si>
  <si>
    <t>Attmarby</t>
  </si>
  <si>
    <t>Lagerlunda</t>
  </si>
  <si>
    <t>Focksta</t>
  </si>
  <si>
    <t>Danderyds k:a</t>
  </si>
  <si>
    <t>Frölunda</t>
  </si>
  <si>
    <t>Grödby</t>
  </si>
  <si>
    <t>Lidekvarn</t>
  </si>
  <si>
    <t>Spånga k:a</t>
  </si>
  <si>
    <t>Årsta</t>
  </si>
  <si>
    <t>Kvarsta</t>
  </si>
  <si>
    <t>Edeby</t>
  </si>
  <si>
    <t>Västeråkers k:a</t>
  </si>
  <si>
    <t/>
  </si>
  <si>
    <t>Vists k:a</t>
  </si>
  <si>
    <t>Bragnum</t>
  </si>
  <si>
    <t>Östa</t>
  </si>
  <si>
    <t>Överselö k:a</t>
  </si>
  <si>
    <t>Holms k:a</t>
  </si>
  <si>
    <t>Härvesta, Nopskäl</t>
  </si>
  <si>
    <t>Stockby</t>
  </si>
  <si>
    <t>Bjäresjö 2</t>
  </si>
  <si>
    <t>Ingelstad</t>
  </si>
  <si>
    <t>Eke</t>
  </si>
  <si>
    <t>Stratomta</t>
  </si>
  <si>
    <t>Horda</t>
  </si>
  <si>
    <t>Sör-Husby</t>
  </si>
  <si>
    <t>Gårdskär, Västerboda</t>
  </si>
  <si>
    <t>Skottsela (Skottsilla)</t>
  </si>
  <si>
    <t>Lund</t>
  </si>
  <si>
    <t>Ramsjö</t>
  </si>
  <si>
    <t>Lillegården</t>
  </si>
  <si>
    <t>Törnby</t>
  </si>
  <si>
    <t>Salnecke, Björkendal</t>
  </si>
  <si>
    <t>Gillberga</t>
  </si>
  <si>
    <t>Lejsta</t>
  </si>
  <si>
    <t>Långbro</t>
  </si>
  <si>
    <t>Skogstibble k:a</t>
  </si>
  <si>
    <t>Lillbjärs</t>
  </si>
  <si>
    <t>Stäket</t>
  </si>
  <si>
    <t>Fleräng</t>
  </si>
  <si>
    <t>Giresta by</t>
  </si>
  <si>
    <t>Selångers kyrkoruin</t>
  </si>
  <si>
    <t>Kvarnbo</t>
  </si>
  <si>
    <t>Skånela k:a</t>
  </si>
  <si>
    <t>Kumla</t>
  </si>
  <si>
    <t>Tierps k:a</t>
  </si>
  <si>
    <t>Råberga</t>
  </si>
  <si>
    <t>Jursta</t>
  </si>
  <si>
    <t>Möjbro</t>
  </si>
  <si>
    <t>Gundband</t>
  </si>
  <si>
    <t>Stora Rytterns kyrkoruin</t>
  </si>
  <si>
    <t>Ramby</t>
  </si>
  <si>
    <t>Flogsta</t>
  </si>
  <si>
    <t>Litslena prästgård</t>
  </si>
  <si>
    <t>Kälsta</t>
  </si>
  <si>
    <t>Broby</t>
  </si>
  <si>
    <t>Rölunda</t>
  </si>
  <si>
    <t>Säby</t>
  </si>
  <si>
    <t>Västergården</t>
  </si>
  <si>
    <t>Skylsta</t>
  </si>
  <si>
    <t>Hässelby</t>
  </si>
  <si>
    <t>Slottsskolan</t>
  </si>
  <si>
    <t>Vaxmyra</t>
  </si>
  <si>
    <t>Åltomta bro</t>
  </si>
  <si>
    <t>Glanshammars k:a</t>
  </si>
  <si>
    <t>Klastorp</t>
  </si>
  <si>
    <t>Hågelby</t>
  </si>
  <si>
    <t>Spåntorp, Hamra</t>
  </si>
  <si>
    <t>N. Hall</t>
  </si>
  <si>
    <t>Viggby</t>
  </si>
  <si>
    <t>Linde k:a</t>
  </si>
  <si>
    <t>Rävsta</t>
  </si>
  <si>
    <t>Stora Väsby</t>
  </si>
  <si>
    <t>Åsby</t>
  </si>
  <si>
    <t>Väppeby</t>
  </si>
  <si>
    <t>Brunnsta bro</t>
  </si>
  <si>
    <t>Bälinge k:a</t>
  </si>
  <si>
    <t>Åkersberg</t>
  </si>
  <si>
    <t>Hjärtrum</t>
  </si>
  <si>
    <t>Hols k:a</t>
  </si>
  <si>
    <t>Åkerby</t>
  </si>
  <si>
    <t>Högnalöv</t>
  </si>
  <si>
    <t>Kusta</t>
  </si>
  <si>
    <t>Runtuna k:a</t>
  </si>
  <si>
    <t>Breds k:a</t>
  </si>
  <si>
    <t>Saltängsbron</t>
  </si>
  <si>
    <t>Kvarntorp, Roslags-Näsby</t>
  </si>
  <si>
    <t>Kungsör</t>
  </si>
  <si>
    <t>Ängby</t>
  </si>
  <si>
    <t>Skepptuna k:a</t>
  </si>
  <si>
    <t>Tuna bro</t>
  </si>
  <si>
    <t>Åshusby</t>
  </si>
  <si>
    <t>Kvarntorp</t>
  </si>
  <si>
    <t>Örleds såg</t>
  </si>
  <si>
    <t>Funbo k:a</t>
  </si>
  <si>
    <t>Eneby</t>
  </si>
  <si>
    <t>Lohärads k:a</t>
  </si>
  <si>
    <t>Karby</t>
  </si>
  <si>
    <t>Lissby</t>
  </si>
  <si>
    <t>Bärsta, Rönneberga</t>
  </si>
  <si>
    <t>Österby</t>
  </si>
  <si>
    <t>Kvarnarp</t>
  </si>
  <si>
    <t>Armeneby</t>
  </si>
  <si>
    <t>Hälsingbo</t>
  </si>
  <si>
    <t>Gatstugan</t>
  </si>
  <si>
    <t>Vistena</t>
  </si>
  <si>
    <t>Silarps bro</t>
  </si>
  <si>
    <t>Forsby</t>
  </si>
  <si>
    <t>Hjälteberga</t>
  </si>
  <si>
    <t>Seby</t>
  </si>
  <si>
    <t>Ytterstene</t>
  </si>
  <si>
    <t>Frövi</t>
  </si>
  <si>
    <t>Burunge</t>
  </si>
  <si>
    <t>Bragby</t>
  </si>
  <si>
    <t>Alvsta</t>
  </si>
  <si>
    <t>Borggärde [Skall vara: Borggårde]</t>
  </si>
  <si>
    <t>Billby soldattorp</t>
  </si>
  <si>
    <t>Oklunda</t>
  </si>
  <si>
    <t>Axala</t>
  </si>
  <si>
    <t>Vänga</t>
  </si>
  <si>
    <t>Öja</t>
  </si>
  <si>
    <t>Frustuna k:a</t>
  </si>
  <si>
    <t>Bärby</t>
  </si>
  <si>
    <t>Uppsala, kv. Torget</t>
  </si>
  <si>
    <t>Jogersta</t>
  </si>
  <si>
    <t>Närtuna k:a</t>
  </si>
  <si>
    <t>Tagsta</t>
  </si>
  <si>
    <t>Lagga k:a</t>
  </si>
  <si>
    <t>Kasby</t>
  </si>
  <si>
    <t>Fosie</t>
  </si>
  <si>
    <t>Långtora prästgård</t>
  </si>
  <si>
    <t>Sund</t>
  </si>
  <si>
    <t>Allhelgonakyrkan</t>
  </si>
  <si>
    <t>Hospitalskapellet</t>
  </si>
  <si>
    <t>Skalmsta</t>
  </si>
  <si>
    <t>Stensta</t>
  </si>
  <si>
    <t>Nora</t>
  </si>
  <si>
    <t>Åbyggeby</t>
  </si>
  <si>
    <t>Sunnevad</t>
  </si>
  <si>
    <t>Sala landsförsamlings k:a</t>
  </si>
  <si>
    <t>Hammarby</t>
  </si>
  <si>
    <t>Härnevi</t>
  </si>
  <si>
    <t>Gidsmarken</t>
  </si>
  <si>
    <t>Hårby</t>
  </si>
  <si>
    <t>Kullinge</t>
  </si>
  <si>
    <t>Övergrans k:a</t>
  </si>
  <si>
    <t>Ströja</t>
  </si>
  <si>
    <t>Kaga prästgård</t>
  </si>
  <si>
    <t>V. Tibble</t>
  </si>
  <si>
    <t>Madängsbro</t>
  </si>
  <si>
    <t>Torslunda</t>
  </si>
  <si>
    <t>Husby-Långhundra k:a</t>
  </si>
  <si>
    <t>Runby hage</t>
  </si>
  <si>
    <t>Kyrsta</t>
  </si>
  <si>
    <t>Linsunda</t>
  </si>
  <si>
    <t>Näsbyholm</t>
  </si>
  <si>
    <t>Bjursta (Markeby)</t>
  </si>
  <si>
    <t>Vickeby</t>
  </si>
  <si>
    <t>Harby</t>
  </si>
  <si>
    <t>Läckö</t>
  </si>
  <si>
    <t>Öster-Dalby</t>
  </si>
  <si>
    <t>Landshammar</t>
  </si>
  <si>
    <t>Folsberga</t>
  </si>
  <si>
    <t>Hulterstads kyrkogård</t>
  </si>
  <si>
    <t>Nybygget</t>
  </si>
  <si>
    <t>Tälje bro, Odensbacken</t>
  </si>
  <si>
    <t>Långtora by</t>
  </si>
  <si>
    <t>Väntholmen</t>
  </si>
  <si>
    <t>Norrsunda k:a</t>
  </si>
  <si>
    <t>S:t Lars ruin</t>
  </si>
  <si>
    <t>Olunda</t>
  </si>
  <si>
    <t>Rinkeby</t>
  </si>
  <si>
    <t>Bromsta</t>
  </si>
  <si>
    <t>Jäders k:a</t>
  </si>
  <si>
    <t>Bro k:a</t>
  </si>
  <si>
    <t>Runstens k:a</t>
  </si>
  <si>
    <t>Älvsunda</t>
  </si>
  <si>
    <t>Grillby, Sörskog</t>
  </si>
  <si>
    <t>Tjuvstigen</t>
  </si>
  <si>
    <t>Sanda</t>
  </si>
  <si>
    <t>Hjälsta k:a</t>
  </si>
  <si>
    <t>Bräcksta</t>
  </si>
  <si>
    <t>Skattegården, Hög</t>
  </si>
  <si>
    <t>Karleby</t>
  </si>
  <si>
    <t>Grönlund</t>
  </si>
  <si>
    <t>Örberga prästgård</t>
  </si>
  <si>
    <t>Skyberg</t>
  </si>
  <si>
    <t>Fröberga</t>
  </si>
  <si>
    <t>Klippinge</t>
  </si>
  <si>
    <t>Ljunga</t>
  </si>
  <si>
    <t>Söderby krog</t>
  </si>
  <si>
    <t>Lena k:a</t>
  </si>
  <si>
    <t>Rosersberg</t>
  </si>
  <si>
    <t>Hånningby</t>
  </si>
  <si>
    <t>Stav</t>
  </si>
  <si>
    <t>Lövhagen</t>
  </si>
  <si>
    <t>Berg</t>
  </si>
  <si>
    <t>Gånsta</t>
  </si>
  <si>
    <t>Över-Järva</t>
  </si>
  <si>
    <t>Sundbro</t>
  </si>
  <si>
    <t>Harg</t>
  </si>
  <si>
    <t>Kullerstads bro</t>
  </si>
  <si>
    <t>Bro</t>
  </si>
  <si>
    <t>Rickelstorp</t>
  </si>
  <si>
    <t>Sunneränga</t>
  </si>
  <si>
    <t>Tingsflisan</t>
  </si>
  <si>
    <t>Skadevi</t>
  </si>
  <si>
    <t>Örby</t>
  </si>
  <si>
    <t>Botkyrka k:a</t>
  </si>
  <si>
    <t>Skresta</t>
  </si>
  <si>
    <t>Bogsta k:a</t>
  </si>
  <si>
    <t>Målsta</t>
  </si>
  <si>
    <t>Brista</t>
  </si>
  <si>
    <t>Brössike</t>
  </si>
  <si>
    <t>Ärkebiskopsgården, Uppsala</t>
  </si>
  <si>
    <t>DR 334</t>
  </si>
  <si>
    <t>DR 324</t>
  </si>
  <si>
    <t>DR 270</t>
  </si>
  <si>
    <t>DR 266</t>
  </si>
  <si>
    <t>DR 264</t>
  </si>
  <si>
    <t>DR 262</t>
  </si>
  <si>
    <t>DR 259</t>
  </si>
  <si>
    <t>DR 269</t>
  </si>
  <si>
    <t>DR 271</t>
  </si>
  <si>
    <t>DR 268</t>
  </si>
  <si>
    <t>DR 275</t>
  </si>
  <si>
    <t>DR 276</t>
  </si>
  <si>
    <t>DR 277</t>
  </si>
  <si>
    <t>DR 278</t>
  </si>
  <si>
    <t>DR 279</t>
  </si>
  <si>
    <t>DR 281</t>
  </si>
  <si>
    <t>DR 290</t>
  </si>
  <si>
    <t>DR 287</t>
  </si>
  <si>
    <t>DR 289</t>
  </si>
  <si>
    <t>DR 294</t>
  </si>
  <si>
    <t>DR 339</t>
  </si>
  <si>
    <t>DR 338</t>
  </si>
  <si>
    <t>DR 343</t>
  </si>
  <si>
    <t>DR 321</t>
  </si>
  <si>
    <t>DR 329</t>
  </si>
  <si>
    <t>DR 328</t>
  </si>
  <si>
    <t>DR 295</t>
  </si>
  <si>
    <t>DR 344</t>
  </si>
  <si>
    <t>DR 347</t>
  </si>
  <si>
    <t>DR 363</t>
  </si>
  <si>
    <t>DR 364</t>
  </si>
  <si>
    <t>X</t>
  </si>
  <si>
    <t>Y</t>
  </si>
  <si>
    <t>DR 360</t>
  </si>
  <si>
    <t>DR 361</t>
  </si>
  <si>
    <t>SM 13</t>
  </si>
  <si>
    <t>SM 8</t>
  </si>
  <si>
    <t>SM 7</t>
  </si>
  <si>
    <t>SM 45</t>
  </si>
  <si>
    <t>SM 44</t>
  </si>
  <si>
    <t>SM 32</t>
  </si>
  <si>
    <t>SM 37</t>
  </si>
  <si>
    <t>SM 36</t>
  </si>
  <si>
    <t>DR 352</t>
  </si>
  <si>
    <t>DR 355</t>
  </si>
  <si>
    <t>SM 53</t>
  </si>
  <si>
    <t>SM 48</t>
  </si>
  <si>
    <t>SM 52</t>
  </si>
  <si>
    <t>SM 51</t>
  </si>
  <si>
    <t>SM 64</t>
  </si>
  <si>
    <t>SM 61</t>
  </si>
  <si>
    <t>SM 31</t>
  </si>
  <si>
    <t>SM 47</t>
  </si>
  <si>
    <t>SM 170</t>
  </si>
  <si>
    <t>SM 35</t>
  </si>
  <si>
    <t>SM 30</t>
  </si>
  <si>
    <t>SM 27</t>
  </si>
  <si>
    <t>SM 29</t>
  </si>
  <si>
    <t>SM 39</t>
  </si>
  <si>
    <t>SM 42</t>
  </si>
  <si>
    <t>SM 59</t>
  </si>
  <si>
    <t>SM 62</t>
  </si>
  <si>
    <t>SM 60</t>
  </si>
  <si>
    <t>SM 5</t>
  </si>
  <si>
    <t>SM 1</t>
  </si>
  <si>
    <t>SM 21</t>
  </si>
  <si>
    <t>SM 19</t>
  </si>
  <si>
    <t>SM 10</t>
  </si>
  <si>
    <t>SM 11</t>
  </si>
  <si>
    <t>SM 155</t>
  </si>
  <si>
    <t>SM 90</t>
  </si>
  <si>
    <t>SM 89</t>
  </si>
  <si>
    <t>SM 99</t>
  </si>
  <si>
    <t>SM 100</t>
  </si>
  <si>
    <t>SM 85</t>
  </si>
  <si>
    <t>SM 110</t>
  </si>
  <si>
    <t>SM 113</t>
  </si>
  <si>
    <t>SM 111</t>
  </si>
  <si>
    <t>SM 142</t>
  </si>
  <si>
    <t>SM 143</t>
  </si>
  <si>
    <t>SM 134</t>
  </si>
  <si>
    <t>SM 137</t>
  </si>
  <si>
    <t>SM 130</t>
  </si>
  <si>
    <t>SM 16</t>
  </si>
  <si>
    <t>name</t>
  </si>
  <si>
    <t>°</t>
  </si>
  <si>
    <t>"</t>
  </si>
  <si>
    <t>distanza</t>
  </si>
  <si>
    <t>total</t>
  </si>
  <si>
    <t>#</t>
  </si>
  <si>
    <t>stima</t>
  </si>
  <si>
    <t>real</t>
  </si>
  <si>
    <t>SM 93</t>
  </si>
  <si>
    <t>SM 92</t>
  </si>
  <si>
    <t>SM 97</t>
  </si>
  <si>
    <t>SM 69</t>
  </si>
  <si>
    <t>SM 96</t>
  </si>
  <si>
    <t>Sm 101</t>
  </si>
  <si>
    <t>SM 71</t>
  </si>
  <si>
    <t>SM 73</t>
  </si>
  <si>
    <t>SM 78</t>
  </si>
  <si>
    <t>SM 77</t>
  </si>
  <si>
    <t>SM 75</t>
  </si>
  <si>
    <t>SM 55</t>
  </si>
  <si>
    <t>✔</t>
  </si>
  <si>
    <t>VG 192</t>
  </si>
  <si>
    <t>VG 190</t>
  </si>
  <si>
    <t>VG 195</t>
  </si>
  <si>
    <t>VG 189</t>
  </si>
  <si>
    <t>VG 194</t>
  </si>
  <si>
    <t>VR 3</t>
  </si>
  <si>
    <t>as crow</t>
  </si>
  <si>
    <t>flies</t>
  </si>
  <si>
    <t>VR 2</t>
  </si>
  <si>
    <t>VR 1</t>
  </si>
  <si>
    <t>VG 14</t>
  </si>
  <si>
    <t>VG 6</t>
  </si>
  <si>
    <t>VG 3</t>
  </si>
  <si>
    <t>VG 8</t>
  </si>
  <si>
    <t>VG 7</t>
  </si>
  <si>
    <t>VG 16</t>
  </si>
  <si>
    <t>VG 4</t>
  </si>
  <si>
    <t>VG 106</t>
  </si>
  <si>
    <t>VG 13</t>
  </si>
  <si>
    <t>VG 12</t>
  </si>
  <si>
    <t>VG 9</t>
  </si>
  <si>
    <t>VG 15</t>
  </si>
  <si>
    <t>VG 2</t>
  </si>
  <si>
    <t>VG 55</t>
  </si>
  <si>
    <t>VG 35</t>
  </si>
  <si>
    <t>VG 47</t>
  </si>
  <si>
    <t>VG 39</t>
  </si>
  <si>
    <t>VG 44</t>
  </si>
  <si>
    <t>VG 20</t>
  </si>
  <si>
    <t>VG 18</t>
  </si>
  <si>
    <t>VG 40</t>
  </si>
  <si>
    <t>VG 32</t>
  </si>
  <si>
    <t>VG 33</t>
  </si>
  <si>
    <t>VG 118</t>
  </si>
  <si>
    <t>VG 119</t>
  </si>
  <si>
    <t>VG 108</t>
  </si>
  <si>
    <t>VG 102</t>
  </si>
  <si>
    <t>VG 112</t>
  </si>
  <si>
    <t>VG 104</t>
  </si>
  <si>
    <t>VG 100</t>
  </si>
  <si>
    <t>VG 101</t>
  </si>
  <si>
    <t>VG 150</t>
  </si>
  <si>
    <t>VG 113</t>
  </si>
  <si>
    <t>VG 115</t>
  </si>
  <si>
    <t>VG 114</t>
  </si>
  <si>
    <t>VG 116</t>
  </si>
  <si>
    <t>VG 125</t>
  </si>
  <si>
    <t>VG 124</t>
  </si>
  <si>
    <t>VG 117</t>
  </si>
  <si>
    <t>VG 30</t>
  </si>
  <si>
    <t>VG 67</t>
  </si>
  <si>
    <t>VG 73</t>
  </si>
  <si>
    <t>VG 74</t>
  </si>
  <si>
    <t>VG 170</t>
  </si>
  <si>
    <t>DR 356</t>
  </si>
  <si>
    <t>VG 187</t>
  </si>
  <si>
    <t>VG 166</t>
  </si>
  <si>
    <t>VG 168</t>
  </si>
  <si>
    <t>VG 169</t>
  </si>
  <si>
    <t>VG 160</t>
  </si>
  <si>
    <t>VG 161</t>
  </si>
  <si>
    <t>VG 158</t>
  </si>
  <si>
    <t>VG 157</t>
  </si>
  <si>
    <t>VG 128</t>
  </si>
  <si>
    <t>VG 153</t>
  </si>
  <si>
    <t>VG 156</t>
  </si>
  <si>
    <t>VG 151</t>
  </si>
  <si>
    <t>VG 155</t>
  </si>
  <si>
    <t>VG 123</t>
  </si>
  <si>
    <t>VG 152</t>
  </si>
  <si>
    <t>VG 77</t>
  </si>
  <si>
    <t>VG 140</t>
  </si>
  <si>
    <t>VG 92</t>
  </si>
  <si>
    <t>VG 76</t>
  </si>
  <si>
    <t>VG 90</t>
  </si>
  <si>
    <t>VG 186</t>
  </si>
  <si>
    <t>VG 66</t>
  </si>
  <si>
    <t>VG 65</t>
  </si>
  <si>
    <t>VG 61</t>
  </si>
  <si>
    <t>VG 62</t>
  </si>
  <si>
    <t>VG 127</t>
  </si>
  <si>
    <t>VG 130</t>
  </si>
  <si>
    <t>VG 133</t>
  </si>
  <si>
    <t>VG 181</t>
  </si>
  <si>
    <t>VG 136</t>
  </si>
  <si>
    <t>VG 137</t>
  </si>
  <si>
    <t>VG 139</t>
  </si>
  <si>
    <t>VG 182</t>
  </si>
  <si>
    <t>VG 179</t>
  </si>
  <si>
    <t>VG 178</t>
  </si>
  <si>
    <t>VG 177</t>
  </si>
  <si>
    <t>VG 172</t>
  </si>
  <si>
    <t>DR 260</t>
  </si>
  <si>
    <t>DR 291</t>
  </si>
  <si>
    <t>VG 162</t>
  </si>
  <si>
    <t>VG 175</t>
  </si>
  <si>
    <t>VG 174</t>
  </si>
  <si>
    <t>VG 197</t>
  </si>
  <si>
    <t>VG 173</t>
  </si>
  <si>
    <t>SM 91</t>
  </si>
  <si>
    <t>SM 131</t>
  </si>
  <si>
    <t>SM 121</t>
  </si>
  <si>
    <t>SM 133</t>
  </si>
  <si>
    <t>SM 132</t>
  </si>
  <si>
    <t>ÖG 217</t>
  </si>
  <si>
    <t>SM 122</t>
  </si>
  <si>
    <t>ÖG 144</t>
  </si>
  <si>
    <t>m/°C</t>
  </si>
  <si>
    <t>km</t>
  </si>
  <si>
    <t>A</t>
  </si>
  <si>
    <t>B</t>
  </si>
  <si>
    <t>C</t>
  </si>
  <si>
    <t>D</t>
  </si>
  <si>
    <t>E</t>
  </si>
  <si>
    <t>F</t>
  </si>
  <si>
    <t>1 If the runestone is on its original place</t>
  </si>
  <si>
    <t>1 if visiting the runestone is a must for any particular reason</t>
  </si>
  <si>
    <t>1 if the landscape in and of itself deserves a visit</t>
  </si>
  <si>
    <t>1 if the runes are from 300 a.D. to 800 a.D.</t>
  </si>
  <si>
    <t>1 if a voyage is mentioned</t>
  </si>
  <si>
    <t>1 if the name of a place is mentioned</t>
  </si>
  <si>
    <t xml:space="preserve">G </t>
  </si>
  <si>
    <t>Total</t>
  </si>
  <si>
    <t>ÖG 133</t>
  </si>
  <si>
    <t>ÖG 131</t>
  </si>
  <si>
    <t>ÖG 132</t>
  </si>
  <si>
    <t>ÖG 136</t>
  </si>
  <si>
    <t>ÖG 137</t>
  </si>
  <si>
    <t>ÖG 93</t>
  </si>
  <si>
    <t>ÖG 179</t>
  </si>
  <si>
    <t>ÖG 77</t>
  </si>
  <si>
    <t>ÖG 134</t>
  </si>
  <si>
    <t>ÖG 96</t>
  </si>
  <si>
    <t>ÖG 94</t>
  </si>
  <si>
    <t>ÖG 67</t>
  </si>
  <si>
    <t>ÖG 68</t>
  </si>
  <si>
    <t>ÖG 70</t>
  </si>
  <si>
    <t>ÖG 98</t>
  </si>
  <si>
    <t>ÖG 97</t>
  </si>
  <si>
    <t>ÖG 89</t>
  </si>
  <si>
    <t>ÖG 81</t>
  </si>
  <si>
    <t>ÖG 82</t>
  </si>
  <si>
    <t>ÖG 83</t>
  </si>
  <si>
    <t>ÖG 88</t>
  </si>
  <si>
    <t>ÖG 64</t>
  </si>
  <si>
    <t>ÖG 66</t>
  </si>
  <si>
    <t>ÖG 8</t>
  </si>
  <si>
    <t>ÖG 9</t>
  </si>
  <si>
    <t>ÖG 166</t>
  </si>
  <si>
    <t>ÖG 165</t>
  </si>
  <si>
    <t>ÖG 63</t>
  </si>
  <si>
    <t>ÖG 91</t>
  </si>
  <si>
    <t>ÖG 193</t>
  </si>
  <si>
    <t>ÖG 118</t>
  </si>
  <si>
    <t>ÖG 38</t>
  </si>
  <si>
    <t>ÖG 202</t>
  </si>
  <si>
    <t>ÖG 203</t>
  </si>
  <si>
    <t>ÖG 211</t>
  </si>
  <si>
    <t>ÖG 199</t>
  </si>
  <si>
    <t>ÖG 204</t>
  </si>
  <si>
    <t>ÖG 210</t>
  </si>
  <si>
    <t>ÖG 208</t>
  </si>
  <si>
    <t>ÖG 209</t>
  </si>
  <si>
    <t>ÖG 207</t>
  </si>
  <si>
    <t>ÖG 186</t>
  </si>
  <si>
    <t>ÖG 187</t>
  </si>
  <si>
    <t>ÖG 184</t>
  </si>
  <si>
    <t>ÖG 185</t>
  </si>
  <si>
    <t>ÖG 214</t>
  </si>
  <si>
    <t>ÖG 61</t>
  </si>
  <si>
    <t>ÖG 183</t>
  </si>
  <si>
    <t>H</t>
  </si>
  <si>
    <t>1 if the name of the runes is carved</t>
  </si>
  <si>
    <t>G</t>
  </si>
  <si>
    <t>ÖG 181</t>
  </si>
  <si>
    <t>ÖG 180</t>
  </si>
  <si>
    <t>ÖG 189</t>
  </si>
  <si>
    <t>ÖG 190</t>
  </si>
  <si>
    <t>ÖG 105</t>
  </si>
  <si>
    <t>ÖG 103</t>
  </si>
  <si>
    <t>ÖG 104</t>
  </si>
  <si>
    <t>ÖG 117</t>
  </si>
  <si>
    <t>ÖG 121</t>
  </si>
  <si>
    <t>ÖG 115</t>
  </si>
  <si>
    <t>ÖG 116</t>
  </si>
  <si>
    <t>ÖG 113</t>
  </si>
  <si>
    <t>ÖG 111</t>
  </si>
  <si>
    <t>ÖG 11</t>
  </si>
  <si>
    <t>ÖG 224</t>
  </si>
  <si>
    <t>ÖG 221</t>
  </si>
  <si>
    <t>ÖG 223</t>
  </si>
  <si>
    <t>ÖG 219</t>
  </si>
  <si>
    <t>ÖG 162</t>
  </si>
  <si>
    <t>ÖG 163</t>
  </si>
  <si>
    <t>ÖG 160</t>
  </si>
  <si>
    <t>ÖG 161</t>
  </si>
  <si>
    <t>ÖG 171</t>
  </si>
  <si>
    <t>ÖG 172</t>
  </si>
  <si>
    <t>ÖG 176</t>
  </si>
  <si>
    <t>ÖG 170</t>
  </si>
  <si>
    <t>ÖG 10</t>
  </si>
  <si>
    <t>SM 144</t>
  </si>
  <si>
    <t>SM 147</t>
  </si>
  <si>
    <t>ÖG 100</t>
  </si>
  <si>
    <t>ÖG 102</t>
  </si>
  <si>
    <t>ÖG 156</t>
  </si>
  <si>
    <t>ÖG 152</t>
  </si>
  <si>
    <t>ÖG 153</t>
  </si>
  <si>
    <t>ÖG 155</t>
  </si>
  <si>
    <t>ÖG 43</t>
  </si>
  <si>
    <t>ÖG 46</t>
  </si>
  <si>
    <t>ÖG 47</t>
  </si>
  <si>
    <t>ÖG 48</t>
  </si>
  <si>
    <t>ÖG 45</t>
  </si>
  <si>
    <t>ÖG 145</t>
  </si>
  <si>
    <t>ÖG 146</t>
  </si>
  <si>
    <t>ÖG 237</t>
  </si>
  <si>
    <t>ÖG 13</t>
  </si>
  <si>
    <t>ÖG 14</t>
  </si>
  <si>
    <t>ÖG 147</t>
  </si>
  <si>
    <t>ÖG 148</t>
  </si>
  <si>
    <t>ÖG 149</t>
  </si>
  <si>
    <t>ÖG 150</t>
  </si>
  <si>
    <t>ÖG 151</t>
  </si>
  <si>
    <t>ÖG 29</t>
  </si>
  <si>
    <t>ÖG 30</t>
  </si>
  <si>
    <t>ÖG 99</t>
  </si>
  <si>
    <t>ÖG 22</t>
  </si>
  <si>
    <t>ÖG 34</t>
  </si>
  <si>
    <t>ÖG 31</t>
  </si>
  <si>
    <t>ÖG 32</t>
  </si>
  <si>
    <t>ÖG 33</t>
  </si>
  <si>
    <t>ÖG 20</t>
  </si>
  <si>
    <t>ÖG 21</t>
  </si>
  <si>
    <t>ÖG 18</t>
  </si>
  <si>
    <t>ÖG 24</t>
  </si>
  <si>
    <t>ÖG 26</t>
  </si>
  <si>
    <t>ÖG 230</t>
  </si>
  <si>
    <t>ÖG 229</t>
  </si>
  <si>
    <t>ÖG 228</t>
  </si>
  <si>
    <t>ÖG 225</t>
  </si>
  <si>
    <t>SÖ 50</t>
  </si>
  <si>
    <t>SÖ 48</t>
  </si>
  <si>
    <t>SÖ 49</t>
  </si>
  <si>
    <t>SÖ 46</t>
  </si>
  <si>
    <t>SÖ 75</t>
  </si>
  <si>
    <t>SÖ 59</t>
  </si>
  <si>
    <t>SÖ 61</t>
  </si>
  <si>
    <t>SÖ 160</t>
  </si>
  <si>
    <t>SÖ 163</t>
  </si>
  <si>
    <t>SÖ 164</t>
  </si>
  <si>
    <t>SÖ 122</t>
  </si>
  <si>
    <t>SÖ 123</t>
  </si>
  <si>
    <t>SÖ 51</t>
  </si>
  <si>
    <t>SÖ 170</t>
  </si>
  <si>
    <t>SÖ 142</t>
  </si>
  <si>
    <t>SÖ 173</t>
  </si>
  <si>
    <t>SÖ 171</t>
  </si>
  <si>
    <t>SÖ 124</t>
  </si>
  <si>
    <t>SÖ 125</t>
  </si>
  <si>
    <t>SÖ 126</t>
  </si>
  <si>
    <t>SÖ 151</t>
  </si>
  <si>
    <t>SÖ 144</t>
  </si>
  <si>
    <t>SÖ 158</t>
  </si>
  <si>
    <t>SÖ 159</t>
  </si>
  <si>
    <t>SÖ 148</t>
  </si>
  <si>
    <t>SÖ 143</t>
  </si>
  <si>
    <t>SÖ 149</t>
  </si>
  <si>
    <t>SÖ 165</t>
  </si>
  <si>
    <t>SÖ 166</t>
  </si>
  <si>
    <t>SÖ 137</t>
  </si>
  <si>
    <t>SÖ 138</t>
  </si>
  <si>
    <t>SÖ 167</t>
  </si>
  <si>
    <t>SÖ 168</t>
  </si>
  <si>
    <t>SÖ 140</t>
  </si>
  <si>
    <t>SÖ 289</t>
  </si>
  <si>
    <t>SÖ 139</t>
  </si>
  <si>
    <t>SÖ 141</t>
  </si>
  <si>
    <t>SÖ 132</t>
  </si>
  <si>
    <t>SÖ 154</t>
  </si>
  <si>
    <t>SÖ 128</t>
  </si>
  <si>
    <t>SÖ 133</t>
  </si>
  <si>
    <t>SÖ 131</t>
  </si>
  <si>
    <t>SÖ 130</t>
  </si>
  <si>
    <t>SÖ 60</t>
  </si>
  <si>
    <t>SÖ 318</t>
  </si>
  <si>
    <t>SÖ 319</t>
  </si>
  <si>
    <t>SÖ 320</t>
  </si>
  <si>
    <t>SÖ 52</t>
  </si>
  <si>
    <t>SÖ 56</t>
  </si>
  <si>
    <t>SÖ 54</t>
  </si>
  <si>
    <t>SÖ 55</t>
  </si>
  <si>
    <t>SÖ 360</t>
  </si>
  <si>
    <t>SÖ 70</t>
  </si>
  <si>
    <t>SÖ 62</t>
  </si>
  <si>
    <t>SÖ 66</t>
  </si>
  <si>
    <t>SÖ 65</t>
  </si>
  <si>
    <t>SÖ 58</t>
  </si>
  <si>
    <t>SÖ 74</t>
  </si>
  <si>
    <t>SÖ 73</t>
  </si>
  <si>
    <t>SÖ 71</t>
  </si>
  <si>
    <t>SÖ 88</t>
  </si>
  <si>
    <t>SÖ 86</t>
  </si>
  <si>
    <t>SÖ 336</t>
  </si>
  <si>
    <t>SÖ 362</t>
  </si>
  <si>
    <t>SÖ 79</t>
  </si>
  <si>
    <t>SÖ 92</t>
  </si>
  <si>
    <t>SÖ 93</t>
  </si>
  <si>
    <t>SÖ 120</t>
  </si>
  <si>
    <t>SÖ 115</t>
  </si>
  <si>
    <t>SÖ 112</t>
  </si>
  <si>
    <t>SÖ 113</t>
  </si>
  <si>
    <t>SÖ 111</t>
  </si>
  <si>
    <t>SÖ 107</t>
  </si>
  <si>
    <t>SÖ 108</t>
  </si>
  <si>
    <t>SÖ 109</t>
  </si>
  <si>
    <t>SÖ 104</t>
  </si>
  <si>
    <t>SÖ 357</t>
  </si>
  <si>
    <t xml:space="preserve">SÖ 106 </t>
  </si>
  <si>
    <t xml:space="preserve">SÖ 105 </t>
  </si>
  <si>
    <t xml:space="preserve">SÖ 90 </t>
  </si>
  <si>
    <t xml:space="preserve">SÖ 101 </t>
  </si>
  <si>
    <t>SÖ 97</t>
  </si>
  <si>
    <t>SÖ 96</t>
  </si>
  <si>
    <t>SÖ 98</t>
  </si>
  <si>
    <t>SÖ 100</t>
  </si>
  <si>
    <t>SÖ 103</t>
  </si>
  <si>
    <t>SÖ 102</t>
  </si>
  <si>
    <t>SÖ 324</t>
  </si>
  <si>
    <t>SÖ 322</t>
  </si>
  <si>
    <t>SÖ 321</t>
  </si>
  <si>
    <t>SÖ 327</t>
  </si>
  <si>
    <t>SÖ 325</t>
  </si>
  <si>
    <t>SÖ 175</t>
  </si>
  <si>
    <t>SÖ 174</t>
  </si>
  <si>
    <t>U 691</t>
  </si>
  <si>
    <t>U 692</t>
  </si>
  <si>
    <t>U 690</t>
  </si>
  <si>
    <t>SÖ 277</t>
  </si>
  <si>
    <t>SÖ 280</t>
  </si>
  <si>
    <t>SÖ 276</t>
  </si>
  <si>
    <t>SÖ 279</t>
  </si>
  <si>
    <t>SÖ 328</t>
  </si>
  <si>
    <t>SÖ 188</t>
  </si>
  <si>
    <t>SÖ 202</t>
  </si>
  <si>
    <t>SÖ 212</t>
  </si>
  <si>
    <t>SÖ 198</t>
  </si>
  <si>
    <t>SÖ 192</t>
  </si>
  <si>
    <t>SÖ 193</t>
  </si>
  <si>
    <t>SÖ 200</t>
  </si>
  <si>
    <t>SÖ 209</t>
  </si>
  <si>
    <t>SÖ 211</t>
  </si>
  <si>
    <t>SÖ 210</t>
  </si>
  <si>
    <t>SÖ 214</t>
  </si>
  <si>
    <t>SÖ 207</t>
  </si>
  <si>
    <t>SÖ 377</t>
  </si>
  <si>
    <t>SÖ 208</t>
  </si>
  <si>
    <t>SÖ 204</t>
  </si>
  <si>
    <t>SÖ 206</t>
  </si>
  <si>
    <t>SÖ 213</t>
  </si>
  <si>
    <t>SÖ 194</t>
  </si>
  <si>
    <t>SÖ 195</t>
  </si>
  <si>
    <t>SÖ 201</t>
  </si>
  <si>
    <t>SÖ 196</t>
  </si>
  <si>
    <t>SÖ 197</t>
  </si>
  <si>
    <t>SÖ 199</t>
  </si>
  <si>
    <t>SÖ 187</t>
  </si>
  <si>
    <t>SÖ 183</t>
  </si>
  <si>
    <t>SÖ 180</t>
  </si>
  <si>
    <t>SÖ 178</t>
  </si>
  <si>
    <t>SÖ 177</t>
  </si>
  <si>
    <t>SÖ 184</t>
  </si>
  <si>
    <t>SÖ 333</t>
  </si>
  <si>
    <t>SÖ 335</t>
  </si>
  <si>
    <t>SÖ 332</t>
  </si>
  <si>
    <t>SÖ 331</t>
  </si>
  <si>
    <t>SÖ 13</t>
  </si>
  <si>
    <t>SÖ 11</t>
  </si>
  <si>
    <t>SÖ 3</t>
  </si>
  <si>
    <t>SÖ 7</t>
  </si>
  <si>
    <t>SÖ 2</t>
  </si>
  <si>
    <t>SÖ 14</t>
  </si>
  <si>
    <t>SÖ 8</t>
  </si>
  <si>
    <t>SÖ 9</t>
  </si>
  <si>
    <t>SÖ 16</t>
  </si>
  <si>
    <t>SÖ 10</t>
  </si>
  <si>
    <t>SÖ 19</t>
  </si>
  <si>
    <t>SÖ 37</t>
  </si>
  <si>
    <t>SÖ 32</t>
  </si>
  <si>
    <t>SÖ 33</t>
  </si>
  <si>
    <t>SÖ 40</t>
  </si>
  <si>
    <t>SÖ 41</t>
  </si>
  <si>
    <t>SÖ 25</t>
  </si>
  <si>
    <t>SÖ 39</t>
  </si>
  <si>
    <t>SÖ 36</t>
  </si>
  <si>
    <t>SÖ 359</t>
  </si>
  <si>
    <t>SÖ 26</t>
  </si>
  <si>
    <t>SÖ 24</t>
  </si>
  <si>
    <t>SÖ 27</t>
  </si>
  <si>
    <t>SÖ 34</t>
  </si>
  <si>
    <t xml:space="preserve">SÖ 22 </t>
  </si>
  <si>
    <t>SÖ 20</t>
  </si>
  <si>
    <t>SÖ 349</t>
  </si>
  <si>
    <t>SÖ 351</t>
  </si>
  <si>
    <t>SÖ 350</t>
  </si>
  <si>
    <t>SÖ 346</t>
  </si>
  <si>
    <t>SÖ 343</t>
  </si>
  <si>
    <t>SÖ 347</t>
  </si>
  <si>
    <t>SÖ 311</t>
  </si>
  <si>
    <t>SÖ 338</t>
  </si>
  <si>
    <t>SÖ 190</t>
  </si>
  <si>
    <t>SÖ 344</t>
  </si>
  <si>
    <t>SÖ 308</t>
  </si>
  <si>
    <t>SÖ 296</t>
  </si>
  <si>
    <t>SÖ 291</t>
  </si>
  <si>
    <t>SÖ 226</t>
  </si>
  <si>
    <t>SÖ 222</t>
  </si>
  <si>
    <t>SÖ 232</t>
  </si>
  <si>
    <t>SÖ 231</t>
  </si>
  <si>
    <t>SÖ 218</t>
  </si>
  <si>
    <t>SÖ 229</t>
  </si>
  <si>
    <t>SÖ 217</t>
  </si>
  <si>
    <t>SÖ 227</t>
  </si>
  <si>
    <t>SÖ 219</t>
  </si>
  <si>
    <t>SÖ 251</t>
  </si>
  <si>
    <t>SÖ FV1971;208</t>
  </si>
  <si>
    <t>SÖ 254</t>
  </si>
  <si>
    <t>SÖ 252</t>
  </si>
  <si>
    <t>SÖ 256</t>
  </si>
  <si>
    <t>SÖ 258</t>
  </si>
  <si>
    <t>SÖ 255</t>
  </si>
  <si>
    <t>SÖ 248</t>
  </si>
  <si>
    <t>SÖ 224</t>
  </si>
  <si>
    <t>SÖ 250</t>
  </si>
  <si>
    <t>SÖ FV1948;298</t>
  </si>
  <si>
    <t>SÖ 242</t>
  </si>
  <si>
    <t>SÖ 237</t>
  </si>
  <si>
    <t>SÖ 236</t>
  </si>
  <si>
    <t>SÖ 262</t>
  </si>
  <si>
    <t>SÖ 260</t>
  </si>
  <si>
    <t>SÖ 264</t>
  </si>
  <si>
    <t>SÖ 273</t>
  </si>
  <si>
    <t>SÖ 266</t>
  </si>
  <si>
    <t>SÖ SB1965;19</t>
  </si>
  <si>
    <t>SÖ 265</t>
  </si>
  <si>
    <t>SÖ 270</t>
  </si>
  <si>
    <t>SÖ 272</t>
  </si>
  <si>
    <t>SÖ 268</t>
  </si>
  <si>
    <t>SÖ 269</t>
  </si>
  <si>
    <t>SÖ FV1959;262</t>
  </si>
  <si>
    <t>SÖ 240</t>
  </si>
  <si>
    <t>SÖ 244</t>
  </si>
  <si>
    <t>SÖ 241</t>
  </si>
  <si>
    <t>SÖ 292</t>
  </si>
  <si>
    <t>SÖ 298</t>
  </si>
  <si>
    <t>SÖ 297</t>
  </si>
  <si>
    <t>SÖ SB1965;20</t>
  </si>
  <si>
    <t>SÖ 305</t>
  </si>
  <si>
    <t>SÖ 306</t>
  </si>
  <si>
    <t>SÖ 303</t>
  </si>
  <si>
    <t>SÖ 304</t>
  </si>
  <si>
    <t>SÖ 302</t>
  </si>
  <si>
    <t xml:space="preserve">SÖ 283 </t>
  </si>
  <si>
    <t>SÖ 285</t>
  </si>
  <si>
    <t>SÖ 288</t>
  </si>
  <si>
    <t>SÖ 300</t>
  </si>
  <si>
    <t>SÖ 299</t>
  </si>
  <si>
    <t>SÖ 290</t>
  </si>
  <si>
    <t>U 53</t>
  </si>
  <si>
    <t>U 173</t>
  </si>
  <si>
    <t>U 171</t>
  </si>
  <si>
    <t>U 166</t>
  </si>
  <si>
    <t>U 167</t>
  </si>
  <si>
    <t>U 169</t>
  </si>
  <si>
    <t>U THS10;58</t>
  </si>
  <si>
    <t>U 127</t>
  </si>
  <si>
    <t>U 128</t>
  </si>
  <si>
    <t>U 129</t>
  </si>
  <si>
    <t>U 130</t>
  </si>
  <si>
    <t>U 131</t>
  </si>
  <si>
    <t>U 77</t>
  </si>
  <si>
    <t>U 121</t>
  </si>
  <si>
    <t>U 124</t>
  </si>
  <si>
    <t>U 58</t>
  </si>
  <si>
    <t>U 59</t>
  </si>
  <si>
    <t>U 56</t>
  </si>
  <si>
    <t>U 80</t>
  </si>
  <si>
    <t>U 81</t>
  </si>
  <si>
    <t>U 60</t>
  </si>
  <si>
    <t>U 52</t>
  </si>
  <si>
    <t>U 40</t>
  </si>
  <si>
    <t>U 43</t>
  </si>
  <si>
    <t>U 45</t>
  </si>
  <si>
    <t>U 44</t>
  </si>
  <si>
    <t>U 32</t>
  </si>
  <si>
    <t>U 37</t>
  </si>
  <si>
    <t>U 38</t>
  </si>
  <si>
    <t>U 22</t>
  </si>
  <si>
    <t>U 31</t>
  </si>
  <si>
    <t>U 24 fr</t>
  </si>
  <si>
    <t>U 23</t>
  </si>
  <si>
    <t>U 26</t>
  </si>
  <si>
    <t>U 27</t>
  </si>
  <si>
    <t>U 28</t>
  </si>
  <si>
    <t>U 25</t>
  </si>
  <si>
    <t>U 30</t>
  </si>
  <si>
    <t>U 35</t>
  </si>
  <si>
    <t>U 34</t>
  </si>
  <si>
    <t>U 41</t>
  </si>
  <si>
    <t>U 42</t>
  </si>
  <si>
    <t>U 19</t>
  </si>
  <si>
    <t>U 18</t>
  </si>
  <si>
    <t>U 17</t>
  </si>
  <si>
    <t>U 14</t>
  </si>
  <si>
    <t>U 1</t>
  </si>
  <si>
    <t>U 10</t>
  </si>
  <si>
    <t>U 46</t>
  </si>
  <si>
    <t>U 47</t>
  </si>
  <si>
    <t>U 49</t>
  </si>
  <si>
    <t>U 50</t>
  </si>
  <si>
    <t>U 79</t>
  </si>
  <si>
    <t>U 85</t>
  </si>
  <si>
    <t>U 86</t>
  </si>
  <si>
    <t>U 88</t>
  </si>
  <si>
    <t>U 89</t>
  </si>
  <si>
    <t>U 84</t>
  </si>
  <si>
    <t>U 91</t>
  </si>
  <si>
    <t>U 92</t>
  </si>
  <si>
    <t>metaphysiscal certitude the runestone is there;</t>
  </si>
  <si>
    <t>I've seen the runestone on street view, clearly;</t>
  </si>
  <si>
    <t>On GoogleEarth there is a fingernail icon;</t>
  </si>
  <si>
    <t>I've seen the runestone on street view, but not clearly;</t>
  </si>
  <si>
    <t>It is possible that the runestone is there.</t>
  </si>
  <si>
    <t>U 90</t>
  </si>
  <si>
    <t>U 73</t>
  </si>
  <si>
    <t>U 62</t>
  </si>
  <si>
    <t>museum Sundbyberg U 78</t>
  </si>
  <si>
    <t>U FV1953;266</t>
  </si>
  <si>
    <t>U 61</t>
  </si>
  <si>
    <t>U 69</t>
  </si>
  <si>
    <t>U RR1987;134</t>
  </si>
  <si>
    <t>U 74</t>
  </si>
  <si>
    <t>U 75</t>
  </si>
  <si>
    <t>U FV1953;263</t>
  </si>
  <si>
    <t>U 102</t>
  </si>
  <si>
    <t>U 99</t>
  </si>
  <si>
    <t>U 94</t>
  </si>
  <si>
    <t>U 103</t>
  </si>
  <si>
    <t>U 101</t>
  </si>
  <si>
    <t>U 100</t>
  </si>
  <si>
    <t>U 147</t>
  </si>
  <si>
    <t>U 148</t>
  </si>
  <si>
    <t>U 144</t>
  </si>
  <si>
    <t>U 143</t>
  </si>
  <si>
    <t>U 152</t>
  </si>
  <si>
    <t>U 145</t>
  </si>
  <si>
    <t>U 142</t>
  </si>
  <si>
    <t>U 146</t>
  </si>
  <si>
    <t>U FV1946;258</t>
  </si>
  <si>
    <t>U 163</t>
  </si>
  <si>
    <t>U 135</t>
  </si>
  <si>
    <t>U 136</t>
  </si>
  <si>
    <t>U 137</t>
  </si>
  <si>
    <t>U 151</t>
  </si>
  <si>
    <t>U 133</t>
  </si>
  <si>
    <t>U 164</t>
  </si>
  <si>
    <t>U 165</t>
  </si>
  <si>
    <t>U 225</t>
  </si>
  <si>
    <t>U 226</t>
  </si>
  <si>
    <t>U 212</t>
  </si>
  <si>
    <t>U 214</t>
  </si>
  <si>
    <t>U 239</t>
  </si>
  <si>
    <t>U 237</t>
  </si>
  <si>
    <t>U 251</t>
  </si>
  <si>
    <t>U 236</t>
  </si>
  <si>
    <t>U 238</t>
  </si>
  <si>
    <t>U 247</t>
  </si>
  <si>
    <t>U 244</t>
  </si>
  <si>
    <t>U 248</t>
  </si>
  <si>
    <t>U 249</t>
  </si>
  <si>
    <t>U 227</t>
  </si>
  <si>
    <t>U 231</t>
  </si>
  <si>
    <t>U 232</t>
  </si>
  <si>
    <t>U 229</t>
  </si>
  <si>
    <t>U 230</t>
  </si>
  <si>
    <t>U 160</t>
  </si>
  <si>
    <t>U 161</t>
  </si>
  <si>
    <t>U 267</t>
  </si>
  <si>
    <t>U 268</t>
  </si>
  <si>
    <t>U 269</t>
  </si>
  <si>
    <t>U 265</t>
  </si>
  <si>
    <t>U 266</t>
  </si>
  <si>
    <t>U 255</t>
  </si>
  <si>
    <t>U 256</t>
  </si>
  <si>
    <t>U 261</t>
  </si>
  <si>
    <t>U 259</t>
  </si>
  <si>
    <t>U 260</t>
  </si>
  <si>
    <t>U 258</t>
  </si>
  <si>
    <t>U 252</t>
  </si>
  <si>
    <t>U 275</t>
  </si>
  <si>
    <t>U 279</t>
  </si>
  <si>
    <t>U 277</t>
  </si>
  <si>
    <t>U 289</t>
  </si>
  <si>
    <t>U 288</t>
  </si>
  <si>
    <t>U 287</t>
  </si>
  <si>
    <t>a) I've been there and seen the runestone; b) there is a street sign to the runestone; c) Eniro has it.</t>
  </si>
  <si>
    <t>U 276</t>
  </si>
  <si>
    <t>U 273</t>
  </si>
  <si>
    <t>U FV1959;196</t>
  </si>
  <si>
    <t>U 272</t>
  </si>
  <si>
    <t>U FV1959;188</t>
  </si>
  <si>
    <t>U 114</t>
  </si>
  <si>
    <t>U 293</t>
  </si>
  <si>
    <t>U FV1972;172</t>
  </si>
  <si>
    <t>U 294</t>
  </si>
  <si>
    <t>U 280</t>
  </si>
  <si>
    <t>U 281</t>
  </si>
  <si>
    <t>U 116</t>
  </si>
  <si>
    <t>U 117</t>
  </si>
  <si>
    <t>U 119</t>
  </si>
  <si>
    <t>U 107</t>
  </si>
  <si>
    <t>U 108</t>
  </si>
  <si>
    <t>U 118</t>
  </si>
  <si>
    <t>U 106</t>
  </si>
  <si>
    <t>U 104</t>
  </si>
  <si>
    <t>U 604</t>
  </si>
  <si>
    <t>U 618</t>
  </si>
  <si>
    <t>U 617</t>
  </si>
  <si>
    <t>U 625</t>
  </si>
  <si>
    <t>U 624</t>
  </si>
  <si>
    <t>U 623</t>
  </si>
  <si>
    <t>U 622</t>
  </si>
  <si>
    <t>U 620</t>
  </si>
  <si>
    <t>U 616</t>
  </si>
  <si>
    <t>U 611</t>
  </si>
  <si>
    <t>U 608</t>
  </si>
  <si>
    <t>U 421</t>
  </si>
  <si>
    <t>U 425</t>
  </si>
  <si>
    <t>U 422</t>
  </si>
  <si>
    <t>U 423</t>
  </si>
  <si>
    <t>U FV1988;241</t>
  </si>
  <si>
    <t>U 426</t>
  </si>
  <si>
    <t>U 286</t>
  </si>
  <si>
    <t>U 285</t>
  </si>
  <si>
    <t>U 284</t>
  </si>
  <si>
    <t>U 318</t>
  </si>
  <si>
    <t>U 316</t>
  </si>
  <si>
    <t>U 312</t>
  </si>
  <si>
    <t>U 313</t>
  </si>
  <si>
    <t>U 309</t>
  </si>
  <si>
    <t>U 310</t>
  </si>
  <si>
    <t>U 311</t>
  </si>
  <si>
    <t>U 427</t>
  </si>
  <si>
    <t>U 428</t>
  </si>
  <si>
    <t>U 413</t>
  </si>
  <si>
    <t>U 429</t>
  </si>
  <si>
    <t>U 323</t>
  </si>
  <si>
    <t>U 306</t>
  </si>
  <si>
    <t>U 302</t>
  </si>
  <si>
    <t>U 296</t>
  </si>
  <si>
    <t>U 295</t>
  </si>
  <si>
    <t>U ATA5733/59</t>
  </si>
  <si>
    <t>U 297</t>
  </si>
  <si>
    <t>U 308</t>
  </si>
  <si>
    <t>U 321</t>
  </si>
  <si>
    <t>U 305</t>
  </si>
  <si>
    <t>U 304</t>
  </si>
  <si>
    <t>U 322</t>
  </si>
  <si>
    <t>U 324</t>
  </si>
  <si>
    <t>U 327</t>
  </si>
  <si>
    <t>U 326</t>
  </si>
  <si>
    <t>U 325</t>
  </si>
  <si>
    <t>U 331</t>
  </si>
  <si>
    <t>U 330</t>
  </si>
  <si>
    <t>U 329</t>
  </si>
  <si>
    <t>U FV1978;226</t>
  </si>
  <si>
    <t>U 356</t>
  </si>
  <si>
    <t>U 353</t>
  </si>
  <si>
    <t>U 354</t>
  </si>
  <si>
    <t>U 355</t>
  </si>
  <si>
    <t>U 370</t>
  </si>
  <si>
    <t>U 373</t>
  </si>
  <si>
    <t>U 378</t>
  </si>
  <si>
    <t>U 375</t>
  </si>
  <si>
    <t>U 376</t>
  </si>
  <si>
    <t>U 374</t>
  </si>
  <si>
    <t>U 494</t>
  </si>
  <si>
    <t>U 496</t>
  </si>
  <si>
    <t>U 497</t>
  </si>
  <si>
    <t>U 372</t>
  </si>
  <si>
    <t>U 357</t>
  </si>
  <si>
    <t>U 359</t>
  </si>
  <si>
    <t>U 358</t>
  </si>
  <si>
    <t>U 364</t>
  </si>
  <si>
    <t>U 360</t>
  </si>
  <si>
    <t>U 371</t>
  </si>
  <si>
    <t>U 501</t>
  </si>
  <si>
    <t>U 500</t>
  </si>
  <si>
    <t>U 512</t>
  </si>
  <si>
    <t>U 504</t>
  </si>
  <si>
    <t>U 503</t>
  </si>
  <si>
    <t>U 508</t>
  </si>
  <si>
    <t>U 505</t>
  </si>
  <si>
    <t>U 510</t>
  </si>
  <si>
    <t>U 511</t>
  </si>
  <si>
    <t>U 352</t>
  </si>
  <si>
    <t>U 347</t>
  </si>
  <si>
    <t>U 348</t>
  </si>
  <si>
    <t>U 333</t>
  </si>
  <si>
    <t>U 334</t>
  </si>
  <si>
    <t>U 335</t>
  </si>
  <si>
    <t>U 336</t>
  </si>
  <si>
    <t>U 344</t>
  </si>
  <si>
    <t>U FV1975;169</t>
  </si>
  <si>
    <t>U 337</t>
  </si>
  <si>
    <t>U 338</t>
  </si>
  <si>
    <t>U 341</t>
  </si>
  <si>
    <t>U 350</t>
  </si>
  <si>
    <t>U 200</t>
  </si>
  <si>
    <t>U 233</t>
  </si>
  <si>
    <t>U 240</t>
  </si>
  <si>
    <t xml:space="preserve">U 210 </t>
  </si>
  <si>
    <t>U 202</t>
  </si>
  <si>
    <t>U 204</t>
  </si>
  <si>
    <t>U 203</t>
  </si>
  <si>
    <t>U 201</t>
  </si>
  <si>
    <t>U 211</t>
  </si>
  <si>
    <t>U 207</t>
  </si>
  <si>
    <t>U 208</t>
  </si>
  <si>
    <t>U 209</t>
  </si>
  <si>
    <t>U 194</t>
  </si>
  <si>
    <t>U 193</t>
  </si>
  <si>
    <t>U 180</t>
  </si>
  <si>
    <t>U 181</t>
  </si>
  <si>
    <t>U 186</t>
  </si>
  <si>
    <t>U 188</t>
  </si>
  <si>
    <t>U 190</t>
  </si>
  <si>
    <t>U 195</t>
  </si>
  <si>
    <t>U 177</t>
  </si>
  <si>
    <t>U 179</t>
  </si>
  <si>
    <t>U 590</t>
  </si>
  <si>
    <t>U 515</t>
  </si>
  <si>
    <t>U 513</t>
  </si>
  <si>
    <t>U 519</t>
  </si>
  <si>
    <t>U 539</t>
  </si>
  <si>
    <t>U 548</t>
  </si>
  <si>
    <t>U 541</t>
  </si>
  <si>
    <t>U 544</t>
  </si>
  <si>
    <t>U 545</t>
  </si>
  <si>
    <t>U 546</t>
  </si>
  <si>
    <t>U 558</t>
  </si>
  <si>
    <t>U 518</t>
  </si>
  <si>
    <t>U 524</t>
  </si>
  <si>
    <t>U 529</t>
  </si>
  <si>
    <t>U 531</t>
  </si>
  <si>
    <t>U 559</t>
  </si>
  <si>
    <t>U 573</t>
  </si>
  <si>
    <t>U 572</t>
  </si>
  <si>
    <t>U 570</t>
  </si>
  <si>
    <t>U 567</t>
  </si>
  <si>
    <t>U 581</t>
  </si>
  <si>
    <t>U 579</t>
  </si>
  <si>
    <t>U 532</t>
  </si>
  <si>
    <t>U 533</t>
  </si>
  <si>
    <t>U 537</t>
  </si>
  <si>
    <t>U 593</t>
  </si>
  <si>
    <t>U FV1992;169</t>
  </si>
  <si>
    <t>U 586</t>
  </si>
  <si>
    <t>U 595</t>
  </si>
  <si>
    <t>U 596</t>
  </si>
  <si>
    <t>U 1132</t>
  </si>
  <si>
    <t>U 598</t>
  </si>
  <si>
    <t>U 599</t>
  </si>
  <si>
    <t>U 600</t>
  </si>
  <si>
    <t>U 602</t>
  </si>
  <si>
    <t>U 1136</t>
  </si>
  <si>
    <t>U 1126</t>
  </si>
  <si>
    <t>U 1127</t>
  </si>
  <si>
    <t>U 1128</t>
  </si>
  <si>
    <t>U 1125</t>
  </si>
  <si>
    <t>U 1123</t>
  </si>
  <si>
    <t>U 1124</t>
  </si>
  <si>
    <t>U 1122</t>
  </si>
  <si>
    <t>U 1012</t>
  </si>
  <si>
    <t>U 1005</t>
  </si>
  <si>
    <t>U 1001</t>
  </si>
  <si>
    <t>U 1006</t>
  </si>
  <si>
    <t>U 1010</t>
  </si>
  <si>
    <t>U 1007</t>
  </si>
  <si>
    <t>U 1004</t>
  </si>
  <si>
    <t>U 1009</t>
  </si>
  <si>
    <t>U 999</t>
  </si>
  <si>
    <t>U 993</t>
  </si>
  <si>
    <t>U FV1990;32B</t>
  </si>
  <si>
    <t>U 990</t>
  </si>
  <si>
    <t>U 991</t>
  </si>
  <si>
    <t>I did visit</t>
  </si>
  <si>
    <t>U 987</t>
  </si>
  <si>
    <t>U 989</t>
  </si>
  <si>
    <t>U 998</t>
  </si>
  <si>
    <t>U 430</t>
  </si>
  <si>
    <t>U 431</t>
  </si>
  <si>
    <t>U 490</t>
  </si>
  <si>
    <t>U 485</t>
  </si>
  <si>
    <t>U 492</t>
  </si>
  <si>
    <t>U 481</t>
  </si>
  <si>
    <t>U 483</t>
  </si>
  <si>
    <t>U 482</t>
  </si>
  <si>
    <t>U 484</t>
  </si>
  <si>
    <t>U 997</t>
  </si>
  <si>
    <t>U 956</t>
  </si>
  <si>
    <t>U 957</t>
  </si>
  <si>
    <t>U 950</t>
  </si>
  <si>
    <t>U 945</t>
  </si>
  <si>
    <t>U 946</t>
  </si>
  <si>
    <t>U 948</t>
  </si>
  <si>
    <t>U 947</t>
  </si>
  <si>
    <t>U 951</t>
  </si>
  <si>
    <t>U 949</t>
  </si>
  <si>
    <t>U 974</t>
  </si>
  <si>
    <t>U 975</t>
  </si>
  <si>
    <t>U 969</t>
  </si>
  <si>
    <t>U 971</t>
  </si>
  <si>
    <t>U 961</t>
  </si>
  <si>
    <t>U 962</t>
  </si>
  <si>
    <t>U 963</t>
  </si>
  <si>
    <t>U 964</t>
  </si>
  <si>
    <t>U 976</t>
  </si>
  <si>
    <t>U 985</t>
  </si>
  <si>
    <t>U 978</t>
  </si>
  <si>
    <t>U 983</t>
  </si>
  <si>
    <t>U 1014</t>
  </si>
  <si>
    <t>U 1015</t>
  </si>
  <si>
    <t>U 938</t>
  </si>
  <si>
    <t>U 943</t>
  </si>
  <si>
    <t>U 939</t>
  </si>
  <si>
    <t>U 937</t>
  </si>
  <si>
    <t>U 940</t>
  </si>
  <si>
    <t>U 932</t>
  </si>
  <si>
    <t>U 929</t>
  </si>
  <si>
    <t>U 931</t>
  </si>
  <si>
    <t>U 934</t>
  </si>
  <si>
    <t>U 922</t>
  </si>
  <si>
    <t>U 923</t>
  </si>
  <si>
    <t>U 897</t>
  </si>
  <si>
    <t>U 898</t>
  </si>
  <si>
    <t>U 895</t>
  </si>
  <si>
    <t>U 902</t>
  </si>
  <si>
    <t>U 903</t>
  </si>
  <si>
    <t>U 904</t>
  </si>
  <si>
    <t>U 913</t>
  </si>
  <si>
    <t>U 912</t>
  </si>
  <si>
    <t>U 914</t>
  </si>
  <si>
    <t>U 1069</t>
  </si>
  <si>
    <t>U 921</t>
  </si>
  <si>
    <t>U 917</t>
  </si>
  <si>
    <t>U 920</t>
  </si>
  <si>
    <t>U 918</t>
  </si>
  <si>
    <t>U 919</t>
  </si>
  <si>
    <t>U 1070</t>
  </si>
  <si>
    <t>U 1104</t>
  </si>
  <si>
    <t>U 1106</t>
  </si>
  <si>
    <t>U 1071</t>
  </si>
  <si>
    <t>U 1067</t>
  </si>
  <si>
    <t>U 1066</t>
  </si>
  <si>
    <t>U 1097</t>
  </si>
  <si>
    <t>U 1089</t>
  </si>
  <si>
    <t>U 1081</t>
  </si>
  <si>
    <t>U 1084</t>
  </si>
  <si>
    <t>U 1096</t>
  </si>
  <si>
    <t>U 1095</t>
  </si>
  <si>
    <t>U 1072</t>
  </si>
  <si>
    <t>U 1092</t>
  </si>
  <si>
    <t>U 1093</t>
  </si>
  <si>
    <t>U 1085</t>
  </si>
  <si>
    <t>U 1111</t>
  </si>
  <si>
    <t>U 1118</t>
  </si>
  <si>
    <t>U 1110</t>
  </si>
  <si>
    <t>U 1052</t>
  </si>
  <si>
    <t>U 1053</t>
  </si>
  <si>
    <t>U 1059</t>
  </si>
  <si>
    <t>U 1056</t>
  </si>
  <si>
    <t>U 1117</t>
  </si>
  <si>
    <t>U 1045</t>
  </si>
  <si>
    <t>U 1046</t>
  </si>
  <si>
    <t>U 1047</t>
  </si>
  <si>
    <t>U 1048</t>
  </si>
  <si>
    <t>U 1060</t>
  </si>
  <si>
    <t>U 1054</t>
  </si>
  <si>
    <t>U 1057</t>
  </si>
  <si>
    <t>U 1016</t>
  </si>
  <si>
    <t>U 1019</t>
  </si>
  <si>
    <t>U 1020</t>
  </si>
  <si>
    <t>U 1024</t>
  </si>
  <si>
    <t>U 1018</t>
  </si>
  <si>
    <t>U 1021</t>
  </si>
  <si>
    <t>U 1022</t>
  </si>
  <si>
    <t>U 1033</t>
  </si>
  <si>
    <t>U 1032</t>
  </si>
  <si>
    <t>U 1026</t>
  </si>
  <si>
    <t>U 1031</t>
  </si>
  <si>
    <t>U 1043</t>
  </si>
  <si>
    <t>U 1039</t>
  </si>
  <si>
    <t>U 1034</t>
  </si>
  <si>
    <t>U 1035</t>
  </si>
  <si>
    <t>U 1036</t>
  </si>
  <si>
    <t>U 1040</t>
  </si>
  <si>
    <t>SM 169</t>
  </si>
  <si>
    <t>ÖL ATA4703/43</t>
  </si>
  <si>
    <t>ÖL 46</t>
  </si>
  <si>
    <t>ÖL ATA4701/43</t>
  </si>
  <si>
    <t>ÖL 39</t>
  </si>
  <si>
    <t>ÖL 40</t>
  </si>
  <si>
    <t>ÖL 36</t>
  </si>
  <si>
    <t>ÖL 31</t>
  </si>
  <si>
    <t>ÖL 28</t>
  </si>
  <si>
    <t>ÖL 25</t>
  </si>
  <si>
    <t>ÖL 26</t>
  </si>
  <si>
    <t>ÖL 18</t>
  </si>
  <si>
    <t>ÖL KALM1982;57</t>
  </si>
  <si>
    <t>ÖL 1</t>
  </si>
  <si>
    <t>SM 157</t>
  </si>
  <si>
    <t>G 208</t>
  </si>
  <si>
    <t>G 187</t>
  </si>
  <si>
    <t>G 373</t>
  </si>
  <si>
    <t>G 59</t>
  </si>
  <si>
    <t>G 95</t>
  </si>
  <si>
    <t>G 109</t>
  </si>
  <si>
    <t>G 140</t>
  </si>
  <si>
    <t>G 156</t>
  </si>
  <si>
    <t>G 157</t>
  </si>
  <si>
    <t>G 325</t>
  </si>
  <si>
    <t>G 337</t>
  </si>
  <si>
    <t>G 305</t>
  </si>
  <si>
    <t>G 248</t>
  </si>
  <si>
    <t>U 1041</t>
  </si>
  <si>
    <t>U 1065</t>
  </si>
  <si>
    <t>U 1061</t>
  </si>
  <si>
    <t>U 1142</t>
  </si>
  <si>
    <t>U 1140</t>
  </si>
  <si>
    <t>U 1062</t>
  </si>
  <si>
    <t>U 1063</t>
  </si>
  <si>
    <t>U 1177</t>
  </si>
  <si>
    <t>U 1180</t>
  </si>
  <si>
    <t>ÖG 42</t>
  </si>
  <si>
    <t>U 1145</t>
  </si>
  <si>
    <t>U 1143</t>
  </si>
  <si>
    <t>U 1144</t>
  </si>
  <si>
    <t>U 1146</t>
  </si>
  <si>
    <t>U 1138</t>
  </si>
  <si>
    <t>U 1139</t>
  </si>
  <si>
    <t>U 1150</t>
  </si>
  <si>
    <t>U 1149</t>
  </si>
  <si>
    <t>GS 11</t>
  </si>
  <si>
    <t>GS 13</t>
  </si>
  <si>
    <t>GS 12</t>
  </si>
  <si>
    <t>HS 2</t>
  </si>
  <si>
    <t>HS 10</t>
  </si>
  <si>
    <t>HS 11</t>
  </si>
  <si>
    <t>HS 12</t>
  </si>
  <si>
    <t>HS 21</t>
  </si>
  <si>
    <t>M 3</t>
  </si>
  <si>
    <t>M 1</t>
  </si>
  <si>
    <t>M 6</t>
  </si>
  <si>
    <t>M 5</t>
  </si>
  <si>
    <t>M 8</t>
  </si>
  <si>
    <t>M 10</t>
  </si>
  <si>
    <t>M 11</t>
  </si>
  <si>
    <t>M 15</t>
  </si>
  <si>
    <t>M 14</t>
  </si>
  <si>
    <t>J RS1928;66</t>
  </si>
  <si>
    <t>HS 6</t>
  </si>
  <si>
    <t>GS 7</t>
  </si>
  <si>
    <t>GS 15</t>
  </si>
  <si>
    <t>GS 14</t>
  </si>
  <si>
    <t>GS 9</t>
  </si>
  <si>
    <t>GS 3</t>
  </si>
  <si>
    <t>GS 1</t>
  </si>
  <si>
    <t>GS 2</t>
  </si>
  <si>
    <t>VS 31</t>
  </si>
  <si>
    <t>VS 30</t>
  </si>
  <si>
    <t>VS 23</t>
  </si>
  <si>
    <t>VS 24</t>
  </si>
  <si>
    <t>VS 29</t>
  </si>
  <si>
    <t>U 1164</t>
  </si>
  <si>
    <t>U 1176</t>
  </si>
  <si>
    <t>U 1174</t>
  </si>
  <si>
    <t>U 1175</t>
  </si>
  <si>
    <t>U 1171</t>
  </si>
  <si>
    <t>U 1172</t>
  </si>
  <si>
    <t>U 1170</t>
  </si>
  <si>
    <t>U 1161</t>
  </si>
  <si>
    <t>U 1162</t>
  </si>
  <si>
    <t>U 1163</t>
  </si>
  <si>
    <t>U 1167</t>
  </si>
  <si>
    <t>U 1168</t>
  </si>
  <si>
    <t>U 885</t>
  </si>
  <si>
    <t>U 884</t>
  </si>
  <si>
    <t>U 880</t>
  </si>
  <si>
    <t>U 908</t>
  </si>
  <si>
    <t>U 911</t>
  </si>
  <si>
    <t>U 907</t>
  </si>
  <si>
    <t>U 905</t>
  </si>
  <si>
    <t>U 906</t>
  </si>
  <si>
    <t>U 881</t>
  </si>
  <si>
    <t>U 889</t>
  </si>
  <si>
    <t>U 890</t>
  </si>
  <si>
    <t>U 887</t>
  </si>
  <si>
    <t>U 888</t>
  </si>
  <si>
    <t>U 878</t>
  </si>
  <si>
    <t>U 875</t>
  </si>
  <si>
    <t>U 866</t>
  </si>
  <si>
    <t>U 870</t>
  </si>
  <si>
    <t>U 862</t>
  </si>
  <si>
    <t>U 855</t>
  </si>
  <si>
    <t>U 859</t>
  </si>
  <si>
    <t>U 879</t>
  </si>
  <si>
    <t>U 894</t>
  </si>
  <si>
    <t>U 848</t>
  </si>
  <si>
    <t>U 846</t>
  </si>
  <si>
    <t>U 847</t>
  </si>
  <si>
    <t>U 840</t>
  </si>
  <si>
    <t>U 844</t>
  </si>
  <si>
    <t>U 842</t>
  </si>
  <si>
    <t>U 893</t>
  </si>
  <si>
    <t>U 899</t>
  </si>
  <si>
    <t>U FV1948;168</t>
  </si>
  <si>
    <t>U 479</t>
  </si>
  <si>
    <t>U 480</t>
  </si>
  <si>
    <t>U 478</t>
  </si>
  <si>
    <t>U 471</t>
  </si>
  <si>
    <t>U 475</t>
  </si>
  <si>
    <t>U 474</t>
  </si>
  <si>
    <t>U 462</t>
  </si>
  <si>
    <t>U 461</t>
  </si>
  <si>
    <t>U 457</t>
  </si>
  <si>
    <t>U 460</t>
  </si>
  <si>
    <t>U 459</t>
  </si>
  <si>
    <t>U 463</t>
  </si>
  <si>
    <t>U 468</t>
  </si>
  <si>
    <t>U 466</t>
  </si>
  <si>
    <t>U 467</t>
  </si>
  <si>
    <t>U 472</t>
  </si>
  <si>
    <t>U 448</t>
  </si>
  <si>
    <t>U 440</t>
  </si>
  <si>
    <t>U 442</t>
  </si>
  <si>
    <t>U 444</t>
  </si>
  <si>
    <t>U 445</t>
  </si>
  <si>
    <t>U 453</t>
  </si>
  <si>
    <t>U 456</t>
  </si>
  <si>
    <t>U 454</t>
  </si>
  <si>
    <t>U 433</t>
  </si>
  <si>
    <t>U 435</t>
  </si>
  <si>
    <t>U FV1992;156</t>
  </si>
  <si>
    <t>U 437</t>
  </si>
  <si>
    <t>U FV1955;216</t>
  </si>
  <si>
    <t>U 418</t>
  </si>
  <si>
    <t>U 438</t>
  </si>
  <si>
    <t>U 455</t>
  </si>
  <si>
    <t>U 409</t>
  </si>
  <si>
    <t>U 412</t>
  </si>
  <si>
    <t>U 410</t>
  </si>
  <si>
    <t>U 411</t>
  </si>
  <si>
    <t>U 380</t>
  </si>
  <si>
    <t>U 385</t>
  </si>
  <si>
    <t>U 379</t>
  </si>
  <si>
    <t>U FV1958;250</t>
  </si>
  <si>
    <t>U 389</t>
  </si>
  <si>
    <t>U 390</t>
  </si>
  <si>
    <t>U 391</t>
  </si>
  <si>
    <t>U 393</t>
  </si>
  <si>
    <t>U 392</t>
  </si>
  <si>
    <t>U 394</t>
  </si>
  <si>
    <t>U 629</t>
  </si>
  <si>
    <t>U 630</t>
  </si>
  <si>
    <t>U 663</t>
  </si>
  <si>
    <t>U 650</t>
  </si>
  <si>
    <t>U 662</t>
  </si>
  <si>
    <t>U FV1983;228</t>
  </si>
  <si>
    <t>U 660</t>
  </si>
  <si>
    <t>U 655</t>
  </si>
  <si>
    <t>U 661</t>
  </si>
  <si>
    <t>U 656</t>
  </si>
  <si>
    <t>U 659</t>
  </si>
  <si>
    <t>U 657</t>
  </si>
  <si>
    <t>U 646</t>
  </si>
  <si>
    <t>U 633</t>
  </si>
  <si>
    <t>U 640</t>
  </si>
  <si>
    <t>U 637</t>
  </si>
  <si>
    <t>U 635</t>
  </si>
  <si>
    <t>U 636</t>
  </si>
  <si>
    <t>U 645</t>
  </si>
  <si>
    <t>U 641</t>
  </si>
  <si>
    <t>U 644</t>
  </si>
  <si>
    <t>U 653</t>
  </si>
  <si>
    <t>U 652</t>
  </si>
  <si>
    <t>U 647</t>
  </si>
  <si>
    <t>U 651</t>
  </si>
  <si>
    <t>U 649</t>
  </si>
  <si>
    <t>U 648</t>
  </si>
  <si>
    <t>U 654</t>
  </si>
  <si>
    <t>U 671</t>
  </si>
  <si>
    <t>U 672</t>
  </si>
  <si>
    <t>U 670</t>
  </si>
  <si>
    <t>U 668</t>
  </si>
  <si>
    <t>U 665</t>
  </si>
  <si>
    <t>U 667</t>
  </si>
  <si>
    <t>U 677</t>
  </si>
  <si>
    <t>U 676</t>
  </si>
  <si>
    <t>U 674</t>
  </si>
  <si>
    <t>U 678</t>
  </si>
  <si>
    <t>U 683</t>
  </si>
  <si>
    <t>U 687</t>
  </si>
  <si>
    <t>U 689</t>
  </si>
  <si>
    <t>U 685</t>
  </si>
  <si>
    <t>U 686</t>
  </si>
  <si>
    <t>U 820</t>
  </si>
  <si>
    <t>U 822</t>
  </si>
  <si>
    <t>U 819</t>
  </si>
  <si>
    <t>U 824</t>
  </si>
  <si>
    <t>U 827</t>
  </si>
  <si>
    <t>U 825</t>
  </si>
  <si>
    <t>U 828</t>
  </si>
  <si>
    <t>U 818</t>
  </si>
  <si>
    <t>U 814</t>
  </si>
  <si>
    <t>U 815</t>
  </si>
  <si>
    <t>U 643</t>
  </si>
  <si>
    <t>U 744</t>
  </si>
  <si>
    <t>U 642</t>
  </si>
  <si>
    <t>U 734</t>
  </si>
  <si>
    <t>U 729</t>
  </si>
  <si>
    <t>U 724</t>
  </si>
  <si>
    <t>U 723</t>
  </si>
  <si>
    <t>U 722</t>
  </si>
  <si>
    <t>U 721</t>
  </si>
  <si>
    <t>U 706</t>
  </si>
  <si>
    <t>U 704</t>
  </si>
  <si>
    <t>U 699</t>
  </si>
  <si>
    <t>U 693</t>
  </si>
  <si>
    <t>U FV1955;219</t>
  </si>
  <si>
    <t>U 707</t>
  </si>
  <si>
    <t>U 700</t>
  </si>
  <si>
    <t>U 711</t>
  </si>
  <si>
    <t>U 695</t>
  </si>
  <si>
    <t>U 696</t>
  </si>
  <si>
    <t>U 703</t>
  </si>
  <si>
    <t>U 727</t>
  </si>
  <si>
    <t>U 728</t>
  </si>
  <si>
    <t>U 726</t>
  </si>
  <si>
    <t>U 735</t>
  </si>
  <si>
    <t>U 716</t>
  </si>
  <si>
    <t>U 719</t>
  </si>
  <si>
    <t>U 720</t>
  </si>
  <si>
    <t>U 739</t>
  </si>
  <si>
    <t>U 732</t>
  </si>
  <si>
    <t>U 756</t>
  </si>
  <si>
    <t>U 757</t>
  </si>
  <si>
    <t>U 753</t>
  </si>
  <si>
    <t>U 754</t>
  </si>
  <si>
    <t>U 749</t>
  </si>
  <si>
    <t>U 747</t>
  </si>
  <si>
    <t>U 750</t>
  </si>
  <si>
    <t>U 751</t>
  </si>
  <si>
    <t>U 748</t>
  </si>
  <si>
    <t>U 746</t>
  </si>
  <si>
    <t>U 811</t>
  </si>
  <si>
    <t>U 812</t>
  </si>
  <si>
    <t>U 831</t>
  </si>
  <si>
    <t>U 857</t>
  </si>
  <si>
    <t>U 856</t>
  </si>
  <si>
    <t>U 851</t>
  </si>
  <si>
    <t>U 865</t>
  </si>
  <si>
    <t>U 861</t>
  </si>
  <si>
    <t>U 860</t>
  </si>
  <si>
    <t>U 854</t>
  </si>
  <si>
    <t>U 867</t>
  </si>
  <si>
    <t>U 873</t>
  </si>
  <si>
    <t>U 837</t>
  </si>
  <si>
    <t>U 836</t>
  </si>
  <si>
    <t>U 808</t>
  </si>
  <si>
    <t>U 810</t>
  </si>
  <si>
    <t>U 829</t>
  </si>
  <si>
    <t>U 809</t>
  </si>
  <si>
    <t>U 755</t>
  </si>
  <si>
    <t>U 769</t>
  </si>
  <si>
    <t>U 771</t>
  </si>
  <si>
    <t>U 801</t>
  </si>
  <si>
    <t>U 803</t>
  </si>
  <si>
    <t>U 804</t>
  </si>
  <si>
    <t>U 838</t>
  </si>
  <si>
    <t>U 839</t>
  </si>
  <si>
    <t>U 835</t>
  </si>
  <si>
    <t>U 1158</t>
  </si>
  <si>
    <t>U 1154</t>
  </si>
  <si>
    <t>U 1155</t>
  </si>
  <si>
    <t>U 1156</t>
  </si>
  <si>
    <t>U 1159</t>
  </si>
  <si>
    <t>U 1151</t>
  </si>
  <si>
    <t>U 797</t>
  </si>
  <si>
    <t>U 768</t>
  </si>
  <si>
    <t>U 766</t>
  </si>
  <si>
    <t>U 767</t>
  </si>
  <si>
    <t>U 770</t>
  </si>
  <si>
    <t>U 762</t>
  </si>
  <si>
    <t>U 758</t>
  </si>
  <si>
    <t>U ATA6243/65</t>
  </si>
  <si>
    <t>U 764</t>
  </si>
  <si>
    <t>U 763</t>
  </si>
  <si>
    <t>U 772</t>
  </si>
  <si>
    <t>U 742</t>
  </si>
  <si>
    <t>U 740</t>
  </si>
  <si>
    <t>U 774</t>
  </si>
  <si>
    <t>U 775</t>
  </si>
  <si>
    <t>U 773</t>
  </si>
  <si>
    <t>U 776</t>
  </si>
  <si>
    <t>U 759</t>
  </si>
  <si>
    <t>U 778</t>
  </si>
  <si>
    <t>U 779</t>
  </si>
  <si>
    <t>U 780</t>
  </si>
  <si>
    <t>U FV1973;146</t>
  </si>
  <si>
    <t>VS 15</t>
  </si>
  <si>
    <t>U 785</t>
  </si>
  <si>
    <t>U 786</t>
  </si>
  <si>
    <t>U 792</t>
  </si>
  <si>
    <t>U 793</t>
  </si>
  <si>
    <t>U 794</t>
  </si>
  <si>
    <t>U 789</t>
  </si>
  <si>
    <t>U 791</t>
  </si>
  <si>
    <t>U 795</t>
  </si>
  <si>
    <t>U 1157</t>
  </si>
  <si>
    <t>VS 17</t>
  </si>
  <si>
    <t>VS 16</t>
  </si>
  <si>
    <t>VS 20</t>
  </si>
  <si>
    <t>VS 22</t>
  </si>
  <si>
    <t>VS 19</t>
  </si>
  <si>
    <t>VS 18</t>
  </si>
  <si>
    <t>VS FV1988;36</t>
  </si>
  <si>
    <t>VS 13</t>
  </si>
  <si>
    <t>J</t>
  </si>
  <si>
    <t>K</t>
  </si>
  <si>
    <t>L</t>
  </si>
  <si>
    <t>1 = Eriksgatan</t>
  </si>
  <si>
    <t>1 = Ingvar runsten</t>
  </si>
  <si>
    <t>VS 9</t>
  </si>
  <si>
    <t>VS 10</t>
  </si>
  <si>
    <t>VS 5</t>
  </si>
  <si>
    <t>VS 1</t>
  </si>
  <si>
    <t>VS 2</t>
  </si>
  <si>
    <t>NÄ 32</t>
  </si>
  <si>
    <t>NÄ 31</t>
  </si>
  <si>
    <t>NÄ 15</t>
  </si>
  <si>
    <t>NÄ 11</t>
  </si>
  <si>
    <t>NÄ 12</t>
  </si>
  <si>
    <t>NÄ 13</t>
  </si>
  <si>
    <t>NÄ 14</t>
  </si>
  <si>
    <t>NÄ 23</t>
  </si>
  <si>
    <t>NÄ 26</t>
  </si>
  <si>
    <t>NÄ 27</t>
  </si>
  <si>
    <t>NÄ FBB1978;69</t>
  </si>
  <si>
    <t>NÄ 29</t>
  </si>
  <si>
    <t>NÄ 34</t>
  </si>
  <si>
    <t>NÄ 19</t>
  </si>
  <si>
    <t>NÄ 8</t>
  </si>
  <si>
    <t>NÄ 9</t>
  </si>
  <si>
    <t>SM NOR1994;25</t>
  </si>
  <si>
    <t>DR FV1968;282</t>
  </si>
  <si>
    <t>9 = Yes, public</t>
  </si>
  <si>
    <t>7 = Yes</t>
  </si>
  <si>
    <t>6 = Maybe</t>
  </si>
  <si>
    <t>$</t>
  </si>
  <si>
    <t>DR 335</t>
  </si>
  <si>
    <t>0 = No, private, no way, do not even try.</t>
  </si>
  <si>
    <t>DR 296</t>
  </si>
  <si>
    <t>DR 297</t>
  </si>
  <si>
    <t>DR 330 start Runstenkullen</t>
  </si>
  <si>
    <t>DR 337</t>
  </si>
  <si>
    <t>DR 316</t>
  </si>
  <si>
    <t>DR 331</t>
  </si>
  <si>
    <t>DR 288</t>
  </si>
  <si>
    <t>DR 317 end Runstenkullen</t>
  </si>
  <si>
    <t>DR 258</t>
  </si>
  <si>
    <t>Östra Vemmenhög</t>
  </si>
  <si>
    <t>Solberga</t>
  </si>
  <si>
    <t>Västra Nöbbelöv</t>
  </si>
  <si>
    <t>Annelövs</t>
  </si>
  <si>
    <t>Stora Harrie</t>
  </si>
  <si>
    <t>Vismarlöv</t>
  </si>
  <si>
    <t>Skivarps</t>
  </si>
  <si>
    <t>Norra Nöbbelövs</t>
  </si>
  <si>
    <t>Skårby 1</t>
  </si>
  <si>
    <t>Hjärup</t>
  </si>
  <si>
    <t>Fuglie 2</t>
  </si>
  <si>
    <t>Källstorp anche Jordberga</t>
  </si>
  <si>
    <t>U 328</t>
  </si>
  <si>
    <t>Skårby 2</t>
  </si>
  <si>
    <t>Sövestad 1 - man holding cross and pole</t>
  </si>
  <si>
    <t>Sövestad 2 - "He was the best of estate-holders and the most generous with food"</t>
  </si>
  <si>
    <t>Bjäresjö 1</t>
  </si>
  <si>
    <t>Bjäresjö 3</t>
  </si>
  <si>
    <t>Baldringe</t>
  </si>
  <si>
    <t>Stora Köpinge</t>
  </si>
  <si>
    <t>Glemminge - "Må den som bryter [stenen] bli en trollkarl!" "May whosoever breaks (it) become a warlock!"</t>
  </si>
  <si>
    <t>Östra Herrestads</t>
  </si>
  <si>
    <t>DR 345</t>
  </si>
  <si>
    <t>Simris 2 - "Knut's valiant man"</t>
  </si>
  <si>
    <t>Norra Åsums - "Kristus"</t>
  </si>
  <si>
    <t>DR 357</t>
  </si>
  <si>
    <t>Sölvesborg - Danske Runeindskrifter anger att tolkningen är "noget usikker"</t>
  </si>
  <si>
    <t>Stentoften - "…kraftrunor…dem som bryter…"</t>
  </si>
  <si>
    <t>Sturkö</t>
  </si>
  <si>
    <t>Rävagården</t>
  </si>
  <si>
    <t>Enet - "Gud hjälpe Gud hans ande"</t>
  </si>
  <si>
    <t>Ivla - "mild mot de sina, med mat frikostig, i ord prisad, allra mest. "</t>
  </si>
  <si>
    <t>Hamneda</t>
  </si>
  <si>
    <t>SM 33</t>
  </si>
  <si>
    <t>Vapnö - "Kristus hjälpe hans själ." Framför norra flygeln står runsten.</t>
  </si>
  <si>
    <t>Getinge 1 - Runstensitter inmurad i kyrkans yttervägg.</t>
  </si>
  <si>
    <t>Forsheda - "som dog i Skåne i Gårdstånga, och blev förd till Finnveden"</t>
  </si>
  <si>
    <t>Forsheda 2</t>
  </si>
  <si>
    <t>Håringe - sen medeltid eller 1600-tal</t>
  </si>
  <si>
    <t>Ingelstad - "Han dog i England"</t>
  </si>
  <si>
    <t>Berga - "dog i England"</t>
  </si>
  <si>
    <t>Replösa - "fordom fanns i Finnveden"</t>
  </si>
  <si>
    <t>Ryssby - "mild i ord och frikostig med mat"</t>
  </si>
  <si>
    <t>Skaftarp, Rydaholms - "detta vittnesbörd vid vägmötet. "</t>
  </si>
  <si>
    <t>Transjö - "slutade sitt liv i England"</t>
  </si>
  <si>
    <t>Aringsås</t>
  </si>
  <si>
    <t>Aringsås - "Åt den värendske bonden högg Åsgöt den tunne (?) runorna"</t>
  </si>
  <si>
    <t>SM 3</t>
  </si>
  <si>
    <t>Växjö - "Toke viking"</t>
  </si>
  <si>
    <t>Skatelövs</t>
  </si>
  <si>
    <t>museum Växjö Sm 6</t>
  </si>
  <si>
    <t>Kårestad - "Viking"</t>
  </si>
  <si>
    <t>Ramkvilla</t>
  </si>
  <si>
    <t xml:space="preserve">Resmo; Alböke; Källa  </t>
  </si>
  <si>
    <t>Alböke</t>
  </si>
  <si>
    <t>Lerkaka - "För Rike-Unn hämnades Olof vid miomu. Unn ägde här halva byn."</t>
  </si>
  <si>
    <t>ÖL 37</t>
  </si>
  <si>
    <t>Björnflisan or Dröstorp</t>
  </si>
  <si>
    <t>Sandby</t>
  </si>
  <si>
    <t>ÖL 27</t>
  </si>
  <si>
    <t>Hulterstads</t>
  </si>
  <si>
    <t>ÖL ATA4684/43B</t>
  </si>
  <si>
    <t>ÖL 21</t>
  </si>
  <si>
    <t>Mörbylånga</t>
  </si>
  <si>
    <t>Ryssby</t>
  </si>
  <si>
    <t>Torshag or Reppekäll</t>
  </si>
  <si>
    <t>Alseda</t>
  </si>
  <si>
    <t>SM 105</t>
  </si>
  <si>
    <t>Vetlanda torget</t>
  </si>
  <si>
    <t>Eksjö</t>
  </si>
  <si>
    <t>Glömsjö - get here from Sm 99, over the newly built bridge (c:a 2009!)</t>
  </si>
  <si>
    <t>Myresjö</t>
  </si>
  <si>
    <t>Fröderyds</t>
  </si>
  <si>
    <t>Nöbbelesholm or Nävelsjö - "Helge lade honom, sin broder, i stenkista i England i Bath."</t>
  </si>
  <si>
    <t>Norra Sandsjö - "fem förfäder"</t>
  </si>
  <si>
    <t>Sävsjö Västergård - "Han dog i England"</t>
  </si>
  <si>
    <t>Morarp - "Ättemännen ... sin ära"</t>
  </si>
  <si>
    <t>Eckersholm - Det finns en tydlig skylt vid stora vägen intill.</t>
  </si>
  <si>
    <t>Sörgården or Gölingstorp</t>
  </si>
  <si>
    <t>Normanslid Tranemo</t>
  </si>
  <si>
    <t>Lilla Svenstorp</t>
  </si>
  <si>
    <t>Månstadskulle</t>
  </si>
  <si>
    <t>Vist - "I England slöt han sina dagar"</t>
  </si>
  <si>
    <t>Södra Ving</t>
  </si>
  <si>
    <t>Västergården or Väby</t>
  </si>
  <si>
    <t>Skräddargården 2</t>
  </si>
  <si>
    <t>Fänneslunda</t>
  </si>
  <si>
    <t>Storegården or Fröstorp</t>
  </si>
  <si>
    <t>Öster Bitterna - Per Jonsgården</t>
  </si>
  <si>
    <t>Fölene</t>
  </si>
  <si>
    <t>VG 154</t>
  </si>
  <si>
    <t>Remmene</t>
  </si>
  <si>
    <t>Eggvena</t>
  </si>
  <si>
    <t>Hols</t>
  </si>
  <si>
    <t>Hoga - "Hor i Ar gjorde stenen här på mulen"</t>
  </si>
  <si>
    <t>Utby - "Åsa  gudarna …" - någon decimeter under en hällristning</t>
  </si>
  <si>
    <t>Stommen -"Öda högg ensam. Jag känner faran."</t>
  </si>
  <si>
    <t>Västra Hovlanda</t>
  </si>
  <si>
    <t>Rör or Väse - original place 50m south of now, along Letstigen</t>
  </si>
  <si>
    <t>Järsberg - "Jag heter Leubaz. Jag heter Hrafn. Jag, erilen, skrev runorna"</t>
  </si>
  <si>
    <t>Hjälstads - "en god man. Gud hjälpe"</t>
  </si>
  <si>
    <t>Sörgården</t>
  </si>
  <si>
    <t>Mellomgården - "Thor sin fader"</t>
  </si>
  <si>
    <t>Stora Ek - "Han äge tre gårdar i Hamra och trettio mark hos "</t>
  </si>
  <si>
    <t>Nolgården</t>
  </si>
  <si>
    <t>Storegården - "femton gårdar ... Alla må skända Göt …"</t>
  </si>
  <si>
    <t>Karleby or Lassegården - mask</t>
  </si>
  <si>
    <t>VG 11</t>
  </si>
  <si>
    <t>Leksberg backe</t>
  </si>
  <si>
    <t>Leksberg</t>
  </si>
  <si>
    <t>Källby ås - Tor med styrkebältet runt midjan eller den fjättrade djävulen</t>
  </si>
  <si>
    <t>VG 56</t>
  </si>
  <si>
    <t>Källby hallar</t>
  </si>
  <si>
    <t>Strö</t>
  </si>
  <si>
    <t>VG 48</t>
  </si>
  <si>
    <t>Skalunda</t>
  </si>
  <si>
    <t>VG 45</t>
  </si>
  <si>
    <t>Västanåker - "Han blev dräpt i England"</t>
  </si>
  <si>
    <t>Gösslunda</t>
  </si>
  <si>
    <t>VG 19</t>
  </si>
  <si>
    <t>Råda - "Han stupade i striden, då konungarna kämpade "</t>
  </si>
  <si>
    <t>Kållands-Åsaka - caschetto di Ulisse</t>
  </si>
  <si>
    <t>Slädene</t>
  </si>
  <si>
    <t>Sparlösa</t>
  </si>
  <si>
    <t>Tängs</t>
  </si>
  <si>
    <t>VG 109</t>
  </si>
  <si>
    <t>Håle</t>
  </si>
  <si>
    <t>VG 103</t>
  </si>
  <si>
    <t>Ås</t>
  </si>
  <si>
    <t>Sal</t>
  </si>
  <si>
    <t>Flo</t>
  </si>
  <si>
    <t>Velanda - "Tor vige"</t>
  </si>
  <si>
    <t>Hyringa</t>
  </si>
  <si>
    <t>Södra. Kedums</t>
  </si>
  <si>
    <t>Ryda</t>
  </si>
  <si>
    <t>Levene - "Gud hjälpe deras själar väl". Sveriges högsta runsten</t>
  </si>
  <si>
    <t>Järpås</t>
  </si>
  <si>
    <t>Dagsnäs or Saleby - "Varde till en rate och en arg kvinna den som hugger sönder eller bryter stenen"</t>
  </si>
  <si>
    <t>VG 184</t>
  </si>
  <si>
    <t>Dagsnäs - Smula - "Men de föll på krigståg österut"</t>
  </si>
  <si>
    <t>Dagsnäs - Timmele - "helig Krist i himmelriket"</t>
  </si>
  <si>
    <t>Dagsnäs</t>
  </si>
  <si>
    <t>Dagsnäs - Abrahamstorp - "den heliga Sankta Maria"</t>
  </si>
  <si>
    <t>Synnerby</t>
  </si>
  <si>
    <t>Vinköls</t>
  </si>
  <si>
    <t>Eggby</t>
  </si>
  <si>
    <t>VG 5</t>
  </si>
  <si>
    <t>VG 51</t>
  </si>
  <si>
    <t>VG 63</t>
  </si>
  <si>
    <t>U 4</t>
  </si>
  <si>
    <t>U 215</t>
  </si>
  <si>
    <t>U 216 (no, to apoteket i Vallentuna centrum)</t>
  </si>
  <si>
    <t>U 382 (no to Sigtuna museet)</t>
  </si>
  <si>
    <t>U 395 (no to Sigtuna museet))</t>
  </si>
  <si>
    <t>U 436</t>
  </si>
  <si>
    <t>U 522</t>
  </si>
  <si>
    <t>U 523</t>
  </si>
  <si>
    <t>U 613</t>
  </si>
  <si>
    <t>U 614</t>
  </si>
  <si>
    <t>U 877</t>
  </si>
  <si>
    <t>BO Krause 1966;73A</t>
  </si>
  <si>
    <t>G 94</t>
  </si>
  <si>
    <t>G 111 (no, i Gotlands fornsal - Visby)</t>
  </si>
  <si>
    <t>G 112 (no, i Gotlands fornsal - Visby)</t>
  </si>
  <si>
    <t>G 113 (no, i Gotlands fornsal - Visby)</t>
  </si>
  <si>
    <t>end - museet SHM historical DR 359</t>
  </si>
  <si>
    <t>start - museum Skansen So 352</t>
  </si>
  <si>
    <t>U 72</t>
  </si>
  <si>
    <t>U 871</t>
  </si>
  <si>
    <t>Skansen i Ljungby</t>
  </si>
  <si>
    <t>end - museum Skansen U 419</t>
  </si>
  <si>
    <t>Ölsta Gryta</t>
  </si>
  <si>
    <t>Linga - Överjärna "...död…" 2 sides</t>
  </si>
  <si>
    <t>VG 122 start Dagsnäs</t>
  </si>
  <si>
    <t>VG 59 end Dagsnäs</t>
  </si>
  <si>
    <t>Norra Vånga Postgården</t>
  </si>
  <si>
    <t>Härlingstorp - Han dog i västerväg i viking</t>
  </si>
  <si>
    <t>Vårkumla</t>
  </si>
  <si>
    <t>Humla</t>
  </si>
  <si>
    <t>Kölaby - "Han dog i Grekland"</t>
  </si>
  <si>
    <t>Blidsberg</t>
  </si>
  <si>
    <t>VG 171</t>
  </si>
  <si>
    <t>VG 176</t>
  </si>
  <si>
    <t>Bildsberg Östergården, Vedåsla</t>
  </si>
  <si>
    <t>Bengtsgården</t>
  </si>
  <si>
    <t>Nöre - "…who drowned"</t>
  </si>
  <si>
    <t>Dalum - "En dog västerut, den andra österut"</t>
  </si>
  <si>
    <t>VG 198</t>
  </si>
  <si>
    <t>Dalum</t>
  </si>
  <si>
    <t>Rogberga</t>
  </si>
  <si>
    <t>Sunds kyrkoby - fragment inte malat</t>
  </si>
  <si>
    <t>SM NOR2001;25</t>
  </si>
  <si>
    <t>Tunnerstad - "Hana véli’k (el. villi’k). Í sôkum þat líki hal[i (?)]"</t>
  </si>
  <si>
    <t>Ödeshög</t>
  </si>
  <si>
    <t>Heda Häggestad</t>
  </si>
  <si>
    <t>Heda</t>
  </si>
  <si>
    <t xml:space="preserve">Rök - The longest runestones text. </t>
  </si>
  <si>
    <t>Haddestad - "eR varð haggvinn; who was cut down"</t>
  </si>
  <si>
    <t>Gärdslösa</t>
  </si>
  <si>
    <t>ÖG 135</t>
  </si>
  <si>
    <t>Harstad</t>
  </si>
  <si>
    <t>Harstad - "dog i Grekland"</t>
  </si>
  <si>
    <t>ÖG 69</t>
  </si>
  <si>
    <t>Högby - "som ägde Högby"</t>
  </si>
  <si>
    <t>Högby - "Han var västerut på Valö"</t>
  </si>
  <si>
    <t>Bjälbo - "deras gillesbroder"</t>
  </si>
  <si>
    <t>Bjälbo - "son till Spjallbode i ätt, och jag avslutade"</t>
  </si>
  <si>
    <t>Vinnerstad</t>
  </si>
  <si>
    <t>St Ingrid ruins Ög 62</t>
  </si>
  <si>
    <t xml:space="preserve">S:ta Ingrids </t>
  </si>
  <si>
    <t>Järstad</t>
  </si>
  <si>
    <t>Härberga</t>
  </si>
  <si>
    <t>Slaka</t>
  </si>
  <si>
    <t>Fornåsa</t>
  </si>
  <si>
    <t>ÖG 36 fr</t>
  </si>
  <si>
    <t>Mörby - vid Reva gravfelt</t>
  </si>
  <si>
    <t>ÖG 201</t>
  </si>
  <si>
    <t>Veta k:a</t>
  </si>
  <si>
    <t>Veta k:a - Gottlösa</t>
  </si>
  <si>
    <t>Sya - Mjolbyvagen 12</t>
  </si>
  <si>
    <t>ÖG 200</t>
  </si>
  <si>
    <t>Uddarp - Sya kyrkogard</t>
  </si>
  <si>
    <t>Viby - källgård</t>
  </si>
  <si>
    <t>Enebacken, Kårarp</t>
  </si>
  <si>
    <t>Gammalkil</t>
  </si>
  <si>
    <t>Sjögestad</t>
  </si>
  <si>
    <t>Flistad</t>
  </si>
  <si>
    <t>Ledberg - fyra krigare, två djur, en båt och ett kors "Tistel, mistel, kistel"</t>
  </si>
  <si>
    <t>Bo - En lokal sägen berättar att runstenen en gång togs från sin plats för att användas vid ett brobygge ett stycke därirån, men att det då uppstod sådan oro i trakten att stenen måste föras tillbaka</t>
  </si>
  <si>
    <t>ÖG 109</t>
  </si>
  <si>
    <t>ÖG 110 fr</t>
  </si>
  <si>
    <t>Kärna</t>
  </si>
  <si>
    <t>Kaga</t>
  </si>
  <si>
    <t>Gillberga - "Han blev dräpt i England"</t>
  </si>
  <si>
    <t>Nykvarn, Kallerstad</t>
  </si>
  <si>
    <t>Rystad</t>
  </si>
  <si>
    <t>ÖG ATA5503/61</t>
  </si>
  <si>
    <t>Landeryd - "den dräng som var med Knut" Knut syftar på Knut den stores erövring av England 1015. Väring. På så vis kan Landerydstenen föra tanken både till Miklagårds väringagarde och till Englands kungliga hird.</t>
  </si>
  <si>
    <t>Vårdsberg</t>
  </si>
  <si>
    <t>Törnevalla</t>
  </si>
  <si>
    <t>Törnevalla Reva</t>
  </si>
  <si>
    <t>ÖG 222 fr</t>
  </si>
  <si>
    <t>ÖG MÖLM1960;230</t>
  </si>
  <si>
    <t>Törnevalla - "gilda sinn". Ship depicted</t>
  </si>
  <si>
    <t>Kullerstad - "Han dog västerut"</t>
  </si>
  <si>
    <t>Ög FV1970;310</t>
  </si>
  <si>
    <t>Kimstad</t>
  </si>
  <si>
    <t>Skärkind</t>
  </si>
  <si>
    <t>ÖG 175 fr</t>
  </si>
  <si>
    <t>Lilla Greby - Nedanför backen finns en gammal stenbro</t>
  </si>
  <si>
    <t>Västra Eds ödekyrka</t>
  </si>
  <si>
    <t>Ringarum</t>
  </si>
  <si>
    <t>Hov - "Gud bärge hans själ" He was good ad sailing ships</t>
  </si>
  <si>
    <t>Tingstad</t>
  </si>
  <si>
    <t>ÖG 157</t>
  </si>
  <si>
    <t>ÖG FV1959;95</t>
  </si>
  <si>
    <t>Agetomta - "Gud lätte hans själ, not the religious claim</t>
  </si>
  <si>
    <t>Styrstad</t>
  </si>
  <si>
    <t>ÖG 154</t>
  </si>
  <si>
    <t>Sylten, Bjällbrunna ägor - "Han Göte ändade sitt liv i Ingvars härskara "</t>
  </si>
  <si>
    <t>Himmelstalund also itemized as Ög KJ 54 - "braido" or "buaod"</t>
  </si>
  <si>
    <t>Bråbo Ingelstad - "Salse gjorde solen"</t>
  </si>
  <si>
    <t>Bråbo Herstadberg</t>
  </si>
  <si>
    <t>Bråbo Björnsnäs "gjorde denna bro ". Bro finns några meter närmare huvudbyggnaden</t>
  </si>
  <si>
    <t>Lösing Dagsberg "som dog ... Österut"</t>
  </si>
  <si>
    <t>Lösing Dagsberg</t>
  </si>
  <si>
    <t>Björkekind Svensksund</t>
  </si>
  <si>
    <t>Östkind</t>
  </si>
  <si>
    <t>ÖG ATA580/75</t>
  </si>
  <si>
    <t>Östra Stenby gamla k:a</t>
  </si>
  <si>
    <t>Östra Stenby</t>
  </si>
  <si>
    <t>ÖG 231</t>
  </si>
  <si>
    <t>ÖG 232</t>
  </si>
  <si>
    <t>ÖG 233</t>
  </si>
  <si>
    <t>ÖG 234</t>
  </si>
  <si>
    <t>ÖG 235</t>
  </si>
  <si>
    <t>ÖG 236</t>
  </si>
  <si>
    <t>Konungsund</t>
  </si>
  <si>
    <t>Furingstads k:a "gjorde spänger "</t>
  </si>
  <si>
    <t>Skjorstad "Han dog österut"</t>
  </si>
  <si>
    <t>Å k:a "mindre glad bar han bördan" 'mindre glad han dräpte (sin) broder'</t>
  </si>
  <si>
    <t>ÖG 19</t>
  </si>
  <si>
    <t>N</t>
  </si>
  <si>
    <t>malat satus: 0=you see nothing; 9=perfect</t>
  </si>
  <si>
    <t>P</t>
  </si>
  <si>
    <t>year it was placed there</t>
  </si>
  <si>
    <t>Ene "han vart dödad i …"; ann varð dauðr á knerri; He died on the cargo-ship</t>
  </si>
  <si>
    <t>Hormesta "dog i England"</t>
  </si>
  <si>
    <t>Vålsta - On a -1500 cairn; cypher; "krafin o kuml" buried in the mound.</t>
  </si>
  <si>
    <t xml:space="preserve">Märings spång "Han ägde Geirun." "Ägde" betyder i det här fallet "var gift med". </t>
  </si>
  <si>
    <t>Flåsta - Vid ett gravfält i Husby-Oppunda.</t>
  </si>
  <si>
    <t>SÖ 161</t>
  </si>
  <si>
    <t>SÖ 162</t>
  </si>
  <si>
    <t>Råby - I parken vid Täckhammar</t>
  </si>
  <si>
    <t>Rycksta - I parken vid Täckhammar</t>
  </si>
  <si>
    <t>Spånga - "stuþ : triki : la : i : stafn skibi :likR uistarla   ufhul   n sar tu; Stod manligen i stammen på skeppet, ligger västerut jordad, han som dog"</t>
  </si>
  <si>
    <t>Skresta - "kiarþi : tre" He did three runsestones</t>
  </si>
  <si>
    <t>SÖ 367</t>
  </si>
  <si>
    <t>SÖ 45</t>
  </si>
  <si>
    <t>Nälberga - cipher "miþ kriki uarþ tu o /þum þa/þumþa" með Grikki varð, do a /&lt;þum&gt; þa/&lt;þumþa&gt;. The location is to be read Ίϑὡμη which was the name of a town in Thessaly and a stronghold in Messenia, also called Θὡμη</t>
  </si>
  <si>
    <t>Kalkbron - vid en hage som hör till gården Nysäter. From the gård, drive 603m to the west.</t>
  </si>
  <si>
    <t>Tystberga - Han hade vistats länge i väster. De dogo österut med Ingvar</t>
  </si>
  <si>
    <t>Esta - "He fell in Holmgarðr, the ship's leader with the seamen"</t>
  </si>
  <si>
    <t>Fagerlöt, Hamra skog - "Hann draug orrostu í austrvegi, áðan folksgrimmr falla orði" He engaged in battle on the eastern route, before the people's commander wrought his fall</t>
  </si>
  <si>
    <t>Lövsund - cipher. "þikn iunu unut nit" a Þegn of stregth</t>
  </si>
  <si>
    <t>Söderby or Sörby</t>
  </si>
  <si>
    <t>SÖ 155 fr</t>
  </si>
  <si>
    <t>Österberga - "þ=r=u=t=a=R= =þ=i=a=k=n uit" a Þegn of strength</t>
  </si>
  <si>
    <t>Österberga - "He has been long in the west"</t>
  </si>
  <si>
    <t>Innberga - "He met his end in the east in Garðar (Russia)"</t>
  </si>
  <si>
    <t>Runtuna k:a Kungberga</t>
  </si>
  <si>
    <t>SÖ 152 fr = 146 SHM</t>
  </si>
  <si>
    <t>Runtuna k:a Membro</t>
  </si>
  <si>
    <t>Grinda - "He was in Greece, divided (up) gold"</t>
  </si>
  <si>
    <t>Grinda - "Guðvér was in the west; divided (up) payment in England; manfully attacked townships in Saxony"</t>
  </si>
  <si>
    <t>Aspa bro - "Han västerut väpnade sina karlar"</t>
  </si>
  <si>
    <t>SÖ FV1948;289</t>
  </si>
  <si>
    <t>Aspa bro - "died in Denmark, were powerful in Rauningi and the ablest in Sweden"</t>
  </si>
  <si>
    <t>Aspa bro - "they both had the bridge made"</t>
  </si>
  <si>
    <t>SÖ FV1982;235</t>
  </si>
  <si>
    <t>SÖ FV1948;282</t>
  </si>
  <si>
    <t>Korpbron, Jursta ägor - "May Thor safeguard"</t>
  </si>
  <si>
    <t>Sanda - "Bjôrn of Sandarr"</t>
  </si>
  <si>
    <t>Skarpåker - "The earthly hall of Heaven and High Heaven"</t>
  </si>
  <si>
    <t>Lundby - "From here (he) travelled to the east with Ingvarr; in Serkland lies Eyvindr's son"</t>
  </si>
  <si>
    <t>Hagstugan, Sparsta ägor - "Dómari/the judge… He(?) fell(?) in(?) Garðar(?) (Russia)"</t>
  </si>
  <si>
    <t>SM 76 fr</t>
  </si>
  <si>
    <t>Komstad - "Håkon jarls stallare"</t>
  </si>
  <si>
    <t>Sund - "He drowned in Bágr"</t>
  </si>
  <si>
    <t>Sannerby (nu Stäringe) - "He died in the west"</t>
  </si>
  <si>
    <t>Stäringe - "He was in the east with Ingvarr"</t>
  </si>
  <si>
    <t>Bjudby - "alla vikings söner"</t>
  </si>
  <si>
    <t>Hässlö- "died on the western route"</t>
  </si>
  <si>
    <t>SÖ 69</t>
  </si>
  <si>
    <t>SÖ SB1965;22</t>
  </si>
  <si>
    <r>
      <t>Håga -</t>
    </r>
    <r>
      <rPr>
        <i/>
        <sz val="10"/>
        <rFont val="Arial"/>
        <family val="2"/>
      </rPr>
      <t xml:space="preserve"> find text</t>
    </r>
  </si>
  <si>
    <r>
      <t xml:space="preserve">Djulefors - "He ploughed his stern to the </t>
    </r>
    <r>
      <rPr>
        <b/>
        <u/>
        <sz val="10"/>
        <rFont val="Arial"/>
        <family val="2"/>
      </rPr>
      <t>east</t>
    </r>
    <r>
      <rPr>
        <sz val="10"/>
        <rFont val="Arial"/>
        <family val="2"/>
      </rPr>
      <t>, and met his end in the land of the Lombards"</t>
    </r>
  </si>
  <si>
    <t>Ålsäter - "made foot-bridges over (= in memory of) the son"</t>
  </si>
  <si>
    <t xml:space="preserve">SÖ FV1973;189 </t>
  </si>
  <si>
    <t>Lilla Svenstorp Julita gard</t>
  </si>
  <si>
    <t>S. Åby ägor - forchristna, mask, hammar</t>
  </si>
  <si>
    <t>SÖ 363</t>
  </si>
  <si>
    <t>Husby - "Han [dog] österut"</t>
  </si>
  <si>
    <t>SÖ NOR1998;22</t>
  </si>
  <si>
    <t xml:space="preserve">Kolunda - "Gerðu drengila" (They) did (it) valiantly </t>
  </si>
  <si>
    <t xml:space="preserve">Kolunda- "þróttar þegn" a Þegn of strength, en kraftkarl </t>
  </si>
  <si>
    <t>Stenkvista kyrkogård - Pre-christian: Den har en torshammare där korset brukar vara inhugget</t>
  </si>
  <si>
    <t>Balsta Gredby Gata- "Han hade farit med Ingvar"</t>
  </si>
  <si>
    <t>Balsta Gredby Gata</t>
  </si>
  <si>
    <t>SÖ FV1993;229</t>
  </si>
  <si>
    <t>SÖ 119</t>
  </si>
  <si>
    <t>Lövhulta - "þrutaR : þiakn" a Þegn of strength</t>
  </si>
  <si>
    <t>Ramsundsberget Sigurdristning</t>
  </si>
  <si>
    <t>SÖ ATA1918/43</t>
  </si>
  <si>
    <t>Ramsundsberget Ramsundsbro</t>
  </si>
  <si>
    <t>SÖ SB1963;149</t>
  </si>
  <si>
    <t>Sundby k:a gravehall</t>
  </si>
  <si>
    <t>SÖ FV1969;298</t>
  </si>
  <si>
    <t>Kungshållet - "som varit västerut, brutit borg och slagit borgmän. Färdens fästen kände han alla"</t>
  </si>
  <si>
    <t>Högstena - "Han var faren med Ingvar"</t>
  </si>
  <si>
    <t>SÖ ATA7551/92</t>
  </si>
  <si>
    <t>SÖ FV1986;218</t>
  </si>
  <si>
    <t>Jäders k:a - Han var faren …det ar lika med att män dött under Ingvarståget</t>
  </si>
  <si>
    <t>SÖ ATA6294/59</t>
  </si>
  <si>
    <t>SÖ ATA6294/60</t>
  </si>
  <si>
    <t>Kråktorp - "...than he had deserved"</t>
  </si>
  <si>
    <t>Göksten (Näsbyholm) - "sloþn : kbrat : sin faþu... ul(i) * hano : msi" Guld han i Semgallernas land skiftade</t>
  </si>
  <si>
    <t>Aspö Lagnö Gislesten - "Sant är det, så som det blev sagt och så som det blev ämnat." I kyrkan Civico Malaspina i Pavia finns det ett kapitäl av sandsten med en liknande figur som Gislegubben. Samma stirrande blick, samma uppspärrade ben och med två drakar i händerna. Nella Pinacoteca Malaspina di Pavia Sono presenti anche reperti di età paleocristiana, ostrogota e longobarda</t>
  </si>
  <si>
    <t>Aspö k:a - "was killed on Gotland. Because his followers fled, he lost his life; they ... would not hold"</t>
  </si>
  <si>
    <t>Söderby - "sin mördade son." Ryttaren med draget svärd</t>
  </si>
  <si>
    <t>SÖ 374</t>
  </si>
  <si>
    <t>Strängnäs domkyrka - "blir icke någon av Ingvars män"</t>
  </si>
  <si>
    <t>Strängnäs domkyrka - huggen med ett spetsigt verktyg, en pikhammare och inte med mejsel</t>
  </si>
  <si>
    <t>Strängnäs domkyrka - "Den Emund som nämns är troligen Ingvars far. En möjlig rekonstruktion av texten är: "Erik lät hugga stenen efter Ingvar och Harald, Emunds söner. De dog söderut i Särkland."</t>
  </si>
  <si>
    <t>SÖ 189</t>
  </si>
  <si>
    <t>SÖ 203</t>
  </si>
  <si>
    <t>Lilla Lundby - "bättre än han kunde förtjäna "</t>
  </si>
  <si>
    <t>Mervalla - "Han seglade ofta till Semgallen med dyr knarr, runt Domesnäs"</t>
  </si>
  <si>
    <t>Överselö k:a - "Han for manligen till England"</t>
  </si>
  <si>
    <t>SÖ 205</t>
  </si>
  <si>
    <t>Överselö k:a - poetry "av runor röda"</t>
  </si>
  <si>
    <t>Nybble - poetry "Han band den med runor...Tyde den som kan"</t>
  </si>
  <si>
    <t>Kolsundet</t>
  </si>
  <si>
    <t>Kolsundet - "Öulv gjorde detta ting i öster. Assur högg (runorna) Ginna utförde (tingsplats) i väster"</t>
  </si>
  <si>
    <t>SÖ 179</t>
  </si>
  <si>
    <t>Gripsholm - "Ingvars broder… De foro manligen/fjärran efter guld/och österut gåvo örnen [föda]/De dogo söderut i Särkland.</t>
  </si>
  <si>
    <t>Kärnbo ödekyrka - inmurad i södra kyrkoväggen, i vapenhuset</t>
  </si>
  <si>
    <t>Ärja ödekyrka - "blev dräpt ute i Kalmarkund, [då de] for från Skåne"</t>
  </si>
  <si>
    <t>Ärja ödekyrka - "dog österut med Ingvar, [han var] Holmstens skeppskamrat "</t>
  </si>
  <si>
    <t>Gåsinge k:a - "Sven var västerut med Göt"</t>
  </si>
  <si>
    <t>Lifsinge - "He met his end with Ingvarr"</t>
  </si>
  <si>
    <t>Skåäng - "harija hleugazt"</t>
  </si>
  <si>
    <t>Västerljungs k:a - "Han dog i Tjust" Tjust syftar på Tystberga eller Tjust</t>
  </si>
  <si>
    <t>Skåäng- "Han avled österut i krigstjänst" or "Han ändades öster i tingalidet (at thingum)"</t>
  </si>
  <si>
    <t>Åda - "Han drunknade i Livland"</t>
  </si>
  <si>
    <t>Berga - 400 d.C. "fino saligastiz "</t>
  </si>
  <si>
    <t>SÖ 35</t>
  </si>
  <si>
    <t>Tjuvstigen - "They met their end on the eastern route"</t>
  </si>
  <si>
    <t>Överjärna k:a - "dräpte honom"</t>
  </si>
  <si>
    <t>Gersta (nu Gerstaberg) - "Ásbjôrn carved and Ulfr painted"</t>
  </si>
  <si>
    <t>Tveta k:a - i innertaket mellan vapenhuset och kyrkan</t>
  </si>
  <si>
    <t>SÖ 312</t>
  </si>
  <si>
    <t>SÖ 313</t>
  </si>
  <si>
    <t>Turinge k:a - " the best of men in the land and abroad in the retinue, held their housecarls well. He fell in battle in the east in Garðar (Russia), commander of the retinue, the best of landholders"</t>
  </si>
  <si>
    <t>Ytterenhörna k:a - På stenen ska det finnas en bild av krigare i strid med ett lejonliknande djur</t>
  </si>
  <si>
    <t>Kiholm - Vid gården Kiholm tar man till höger nedför en backe. Nere vid vattnet svänger vägen åt höger. Ta där stigen till vänster, norrut. Efter ett par hundra meter tar den slut och man får klättra de sista 400 meterna över stock och sten längs stranden tills man kommer till ristningen</t>
  </si>
  <si>
    <t>Vid Järnavägen - "som hade varit västerut"</t>
  </si>
  <si>
    <t>SÖ 307 Friluft museum</t>
  </si>
  <si>
    <t>Norra Stutby - Horse</t>
  </si>
  <si>
    <t>SÖ 225</t>
  </si>
  <si>
    <t>SÖ 233</t>
  </si>
  <si>
    <t>SÖ 234</t>
  </si>
  <si>
    <t>SÖ 220</t>
  </si>
  <si>
    <t>SÖ 221</t>
  </si>
  <si>
    <t>SÖ 230</t>
  </si>
  <si>
    <t>Berga - "som föll i Gudves följe"</t>
  </si>
  <si>
    <t>Vansta - "dog i Ingvars följe"</t>
  </si>
  <si>
    <t>G start museum Visby fornsal G 80</t>
  </si>
  <si>
    <t>G 134</t>
  </si>
  <si>
    <t>G 135</t>
  </si>
  <si>
    <t>G 203</t>
  </si>
  <si>
    <t>G 280</t>
  </si>
  <si>
    <t>G end museum Visby fornsal G 309</t>
  </si>
  <si>
    <t>Stenkumla k:a - I tornrummet, bakom orgeln.</t>
  </si>
  <si>
    <t>Stenhuse - som trapsten vid Botvide</t>
  </si>
  <si>
    <t>Sproge k:a - klamrad till norra väggen inne i kyrkan, bakom kyrkbänkarna</t>
  </si>
  <si>
    <t>Hablingbo k:a - I tornkammaren.</t>
  </si>
  <si>
    <t>Ollaifs - Alskog Galrum</t>
  </si>
  <si>
    <t>Vänge k:a - På utsidan av tornet.</t>
  </si>
  <si>
    <t xml:space="preserve">Halla k:a - norra korväggen </t>
  </si>
  <si>
    <t xml:space="preserve">Gothems k:a - Ovanför tornbågskolonnens kapitäl. </t>
  </si>
  <si>
    <t xml:space="preserve">Gothems k:a - Som golvsten vid altaret. </t>
  </si>
  <si>
    <t>Hangvars k:a - I korgolvet framför altaret.</t>
  </si>
  <si>
    <t>Sjonhems k:a - "svek valackar, då han var i utfärd"</t>
  </si>
  <si>
    <t>Hogräns k:a - "Här må stenen stå som ett minnesmärke"</t>
  </si>
  <si>
    <t>Pilgårds - "De kom vida in i Aifor. Vivil gav uppdraget"</t>
  </si>
  <si>
    <t>Riddare - Det står i den östra kanten av en åker, ca 150m söder om landsvägen Bjärs-Riddare, ca 500m SV om Bjäras och en knapp km NO om gården Riddare</t>
  </si>
  <si>
    <t>Fors - a dog depicted</t>
  </si>
  <si>
    <t>S. Betby - "var västerut med Ulv"</t>
  </si>
  <si>
    <t>Runmarsvreten</t>
  </si>
  <si>
    <t>Bröta - "mág ok félaga sinn" his kinsman-by-marriage and partner</t>
  </si>
  <si>
    <t>Söderby (nu Lindhov) eller Tumba</t>
  </si>
  <si>
    <t>museum medeltid SÖ 274</t>
  </si>
  <si>
    <t>Kåkbrinken och Prästgatan</t>
  </si>
  <si>
    <t>Södersluss - step uneven surface</t>
  </si>
  <si>
    <t>start - museet SHM historical ÖL FV1911;274B</t>
  </si>
  <si>
    <t>Resmo k:a - Runorna är spegelvända; malade</t>
  </si>
  <si>
    <t>ÖL Koping 69 (no, to Koping k:a)</t>
  </si>
  <si>
    <t>ÖG N 269</t>
  </si>
  <si>
    <t>Köpings k:a - malade runor och slingor</t>
  </si>
  <si>
    <t>Ellestad, Patergärdet, "Söderköpingsstenen"; boulders can be moved! "þau : sustkyn" these siblings</t>
  </si>
  <si>
    <t>Magatan - Go-R(n)(R)=tGloto</t>
  </si>
  <si>
    <t>Husaby kyrkogård - How did they beak the runestones</t>
  </si>
  <si>
    <t>Noleby -  lager i Tumba "Jag förbereder den gudastammande runan … för Hakoþuz"</t>
  </si>
  <si>
    <t>Björkö - "tutiR ' baþ karua kubl ÷÷ þita ' aft ' iut" Dóttir ordered this monument to be made in memory of Júti.</t>
  </si>
  <si>
    <t>Vallentuna k:a - U 215 is the first part of the inscription. The second part is U 214 and is at the Valluntuna church. "Han drunknade på Holms hav, skred knarr hans i kvav, tre endast kommo av." He drowned in Holmr's sea - his cargo-ship drifted to the sea-bottom - only three came out (alive)</t>
  </si>
  <si>
    <t>S:t Olovs ruin or S:t Per ruins - "förde henne till Sigtuna"</t>
  </si>
  <si>
    <t>Arnberga - Rough stone no ornament. On a side " fryrikr:l...ok:iftr... " frörik lät...och efter…</t>
  </si>
  <si>
    <r>
      <t xml:space="preserve">Hammarby - Round stone w/o date "fui-mrsrimuafifafiRauaiiRiafnaRfuioR---ank-n </t>
    </r>
    <r>
      <rPr>
        <b/>
        <i/>
        <sz val="10"/>
        <rFont val="Arial"/>
        <family val="2"/>
      </rPr>
      <t>fuþ(o)rk</t>
    </r>
    <r>
      <rPr>
        <b/>
        <sz val="10"/>
        <rFont val="Arial"/>
        <family val="2"/>
      </rPr>
      <t xml:space="preserve"> </t>
    </r>
    <r>
      <rPr>
        <sz val="10"/>
        <rFont val="Arial"/>
      </rPr>
      <t>hnias----- ...iu-o-"</t>
    </r>
  </si>
  <si>
    <t>Hammarby - Round stone w/o date, a hole in the middle and no understandable text</t>
  </si>
  <si>
    <t xml:space="preserve">Torsätra - "som do i hvitavathum" som dog i vita kläder </t>
  </si>
  <si>
    <t xml:space="preserve">Torsätra - "He was sick abroad when they took payment on Gotland" One of the Swedish king's tribute collectors fell ill and died during a trip to Gotland </t>
  </si>
  <si>
    <t>U 664 (ett kopia pa Häggeby kyrkogard)</t>
  </si>
  <si>
    <t>Häggeby k:a - Fighting horses, men and boat with oars</t>
  </si>
  <si>
    <t xml:space="preserve">Möjbro - "Frawaradaz ... är slagen" warrior with shield on a horse </t>
  </si>
  <si>
    <t>U 901 (no, första våningen i Humanisthuset, Umeå universitet)</t>
  </si>
  <si>
    <t>Västerby, Läby vad. Vägbanken Läbybron över Hågaån, söder om kyrkan mot Vadbacken</t>
  </si>
  <si>
    <t>Håmö - Slutet av texten är huggen med vändrunor. Horse, man biting an head and man with hammer. With U 904 a bro.</t>
  </si>
  <si>
    <t>BO Boije 4</t>
  </si>
  <si>
    <t>Skee kyrkogård - "iþ ftinuA tinufoi(þ)(u)" Stenen är svårtolkad med avseende på sidan D där ev samma ristning förekommer två gånger</t>
  </si>
  <si>
    <t>Rö - Bland inskrifter före 600 är Röstenen den längsta som hittills upptäckts i Sverige. "Jag, Hrazaz/Hraþaz reste stenen ... Swabaharjaz med vida sår. ... Stainawarijaz ristade"</t>
  </si>
  <si>
    <t>Mickelgårds - ?</t>
  </si>
  <si>
    <t>Ardre k:a - "Hon dog ung från minderåriga "</t>
  </si>
  <si>
    <t>Istaby - 300 a.D: "Hådulf, Hjorulfs frände, ristade dessa runor till minne av Härjulv "</t>
  </si>
  <si>
    <t>U FV1976;99</t>
  </si>
  <si>
    <t>Danderyds k:a - Jarlabanke runsten ursprungligen stod tillsammans med andra vid Jarlabankes bro i Täby</t>
  </si>
  <si>
    <t>Nora - "Han blev sviken på Finnveden... Denna gård är odal och ättearv. Finnvidssönerna på Älgesta." "sviken" betyder närmast lönnmördad. Med Finnveden avses folklandet med detta namn i sydvästra Småland, omnämnt redan på 500-talet. Finnvidssönernas stora gård Älgesta låg i Husby-Ärlinghundra socken, tre mil norr om gården Nora. Även där finns en runinskrift som omnämner Björn Finnvidsson</t>
  </si>
  <si>
    <t>Riksby</t>
  </si>
  <si>
    <t>Råsta - U 78 forre stod vid Råsta gård tillsammans med U 77</t>
  </si>
  <si>
    <t>Glia</t>
  </si>
  <si>
    <t>Sundby - Kalle Nurunristare anser detta vara den vackraste av alla ristningar.</t>
  </si>
  <si>
    <t>Ängby - "han var Vides arvinge"</t>
  </si>
  <si>
    <t>Svartsjö - på Svartsjö kriminalvårdsanstalts område, men utanför stängslet på södra sidan. Elegant, a drake bites a dog.</t>
  </si>
  <si>
    <t>U 36</t>
  </si>
  <si>
    <t xml:space="preserve">Svartsjö djurgård - U 34 och U 36 har tidigare stått på var sin sida om ett med Svartsjöviken sammanhängende vattendrag. </t>
  </si>
  <si>
    <t xml:space="preserve">Sundby - U 34 och U 36 har tidigare stått på var sin sida om ett med Svartsjöviken sammanhängende vattendrag.  </t>
  </si>
  <si>
    <t>Älby - irrgular surface accepted</t>
  </si>
  <si>
    <t>Skytteholm - i golfbana. Det finns shylt inne i golfbana.</t>
  </si>
  <si>
    <t>Österås, Munkudden -Munkudden ligger öster om Österås och kallas numera Roparudden</t>
  </si>
  <si>
    <t>U 48</t>
  </si>
  <si>
    <t>Hansta (numera Hägerstalund.) "De dog i Grekland"</t>
  </si>
  <si>
    <t>Eggeby - "Större minnesvårdar ska inte vara till/Moder gjorde den efter sin ende son"</t>
  </si>
  <si>
    <t>Granby - "De, moder och son, bor i Husa." Husa torde avse en numera försvunnen by, Husby omkring 600 m väster om runhällen och i närheten av runstenen U 74</t>
  </si>
  <si>
    <t>Kista - Man håller på och bygger en del i området. U75 plockades in till Stockholms stadsmuseum i samband med byggnationerna i områdetKista - U 75 är tillbaka vid Kista gård sedan en tid (2012). Den är nu vriden så att den ristade ytan är vänd mot gården och den nyanlagda gångvägen. Dessutom är den inte placerad upprätt, utan halvligger med kanske 45 graders lutning i ett stenfundament.</t>
  </si>
  <si>
    <t>Viby - "ett stort minnesmärke inför många män"</t>
  </si>
  <si>
    <t>Skälby - U 100 står på gränsen mellan Vallentuna och Sollentuna härader och kan ha markerat även gränsen mellan jordegendomarna.</t>
  </si>
  <si>
    <t>S. Sätra - A Jarlabanke runsten. Säg det som varar för evigt! Den här runstenen är nu en av de otillgängligare just på grund av bristen på vägar. Den stora hällen ligger vid en stig inuti en motionsslinga mellan Väsjön och Edsberg</t>
  </si>
  <si>
    <t>Hagby, Sparingsberg - Ta Roslageleden från Påtåkersvägen. Jorun och Ingefast var Jarlabankes mor och far, och Ingvar var Ingefasts bror</t>
  </si>
  <si>
    <t xml:space="preserve">Hagby, Sparingsberg - Ta Roslageleden från Påtåkersvägen. Runhällen finns på en bergholme sydväst om Hagby gård, 600 m från gårdsplanen, vid en åker mellan hästhagarna. Kan nås även under odlingssäsongen genom att följa östra åkerkanten. </t>
  </si>
  <si>
    <t xml:space="preserve">Hagby - Runhällen finns på en bergholme sydväst om Hagby gård, 600 m från gårdsplanen, vid en åker mellan hästhagarna. Kan nås även under odlingssäsongen genom att följa östra åkerkanten.  U 143 ar 30 meter norr om U 144 </t>
  </si>
  <si>
    <t xml:space="preserve">Hagby - Runhällen finns på en bergholme sydväst om Hagby gård, 600 m från gårdsplanen, vid en åker mellan hästhagarna. Kan nås även under odlingssäsongen genom att följa östra åkerkanten.  U 144 ar 30 meter söder om U 143. </t>
  </si>
  <si>
    <t>U 155</t>
  </si>
  <si>
    <t>Fällbro Hagby, Brohammaren</t>
  </si>
  <si>
    <t>Fällbro - Ovanför runslingan ska det finnas en mansfigur</t>
  </si>
  <si>
    <t>Såsta - Ristningen innehåller en del ovanliga runformer och svårförklarliga tecken</t>
  </si>
  <si>
    <t xml:space="preserve">Broby - A Jarlabanke "de gjorde denna bro och denna hög." U 135 och U 136 utgör ett dubbelmonument, och har troligen stått på var sin sida om den bro. Bron har givit namn åt gården Broby. Den andra sten som åsyftas i texten är U 136. Östens söner byggde också upp en stor hög, men Östen begravdes inte där. Han dog i Grekland (U 136). Högen är nu helt försvunnen. Ingefast var Jarlabankes far </t>
  </si>
  <si>
    <t>Broby - A Jarlabanke "Östen drog till Jerusalem och dog borta i Grekland ." Östens resa till Jerusalem brukar betraktas som den äldsta belagda pilgrimsfärden från vårt land. Runstenarnas blomstringstid under 1000-talet sammanföll med den kristna missionen i området</t>
  </si>
  <si>
    <t>Broby - A Jarlabanke Denna sten är den äldsta av de tre. Den är också Jarlabankesläktens äldsta minesmärke. Östen och Estrid var Jarlabankes farfar och farmor och Gag, som fått den här stenen till sitt minne var bror till Jarlabankes far Ingefast, som nämns på U 135</t>
  </si>
  <si>
    <t>U 150</t>
  </si>
  <si>
    <t>Karby - A Jarlabanke</t>
  </si>
  <si>
    <t>Täby k:a - Lombardia "Han dog i Langbardaland"</t>
  </si>
  <si>
    <t>Täby tä - Jarlabanke "ägde han hela Täby"</t>
  </si>
  <si>
    <t>Täby tä - Jarlabanke "ägde hela Täby "</t>
  </si>
  <si>
    <t>Bällsta - poetry "de gjorde här tingsplats " Det rör sig om en enda text, som börjar på U 225 och slutar på U 226. Intill stenarna finns en fyrkantig stenkrets, som troligen varit tingsplatsens centrum</t>
  </si>
  <si>
    <t>Bällsta - poetry "till hederstecken." Text börjar på U 225 och slutar på U 226</t>
  </si>
  <si>
    <t>Vallentuna k:a - Jarlabanke "gjorde denna tingsplats och innehade ensam detta hundare ." Tva sidor. man kan anta att den som här kallas framsidan ristades först. Under Jarlabaknes livstid förlorade stenen den översta delen, och när den andra sidan sedan ristades, hade han avancerat från att äga Täby till att vara den mäktigaste i Vallentuna hundare</t>
  </si>
  <si>
    <t>Vallentuna k:a - Hör ihop med den U 215 (nu i SHM), där början på texten finns. Poetry "/ Han drunknade i Holms hav / hans knarr gick i kvav / endast tre kommo av." Han (inge namn) dog vid ett skeppsbrott i farvattnen kring Bornholm</t>
  </si>
  <si>
    <t>U 216</t>
  </si>
  <si>
    <t>Vallentuna kyrkogård - Vid window shop apoteket Vallentuna centrum</t>
  </si>
  <si>
    <t>Lindö, Gullbron - Ursprungligen var stenen rest vid Gullbrons södra ände mitt emot U 238, som nu står vid Lindö gård. Vid Gullbrons norra ände stod även U 236, som nu står vid landsvägen nära uppfarten till Lindönäs</t>
  </si>
  <si>
    <t>Lindö, Gullbron - U 236 stod vid Gullbrons (U 238) norra ände</t>
  </si>
  <si>
    <t xml:space="preserve">Sursta - It is believed that ett stenblock i Mällösa (U 244) ett par kilometer västerut was done in connection with U 251 </t>
  </si>
  <si>
    <t>Mällösa - Den utgör den östra stenen i en ring av stenar kring en gravhög, som är urgröpt i mitten. Vid Sursta, c:a två km söder om Mällösa, har Faste låtit hugga ytterligare en runinskrift till minne av sonen (U 251</t>
  </si>
  <si>
    <t>Risbyle Skålhamra</t>
  </si>
  <si>
    <t>Risbyle - Mitt i runslingan syns ett s.k. Dagmarskors, av rysk-bysantinskt ursprung</t>
  </si>
  <si>
    <t>Harby - "och göra högen" Ursprungligen har den troligen stått vid Harby gård (that means here) i närheten av bron (that means there), där tre andra stenar har (var?) rests till minne av Björn</t>
  </si>
  <si>
    <t>Ekeby - Trots att texten är huggen i urbeget talar den om att "resa denna sten"</t>
  </si>
  <si>
    <t>1 = runhall (especially if horizontal)</t>
  </si>
  <si>
    <t xml:space="preserve">Fresta k:a - Jarlabanke. Stenen stod ursprungligen vid Jarlabankes bro i Täby (U 164 och U 165). "han ägde ensam hela Täby" </t>
  </si>
  <si>
    <t>Skälby - Ursprungligen har den troligen stått rest omkring 150 meter åt väster vid bron över den dåtida sankmarken</t>
  </si>
  <si>
    <t xml:space="preserve">Hammarby - U 276 står i anslutning till den numera försvunna Hammarby by, som säkert har varit familjens släktgård </t>
  </si>
  <si>
    <t>Hammarby k:a - Slab kept i gravkapellet "Everyone who interprets the runes have prayers for Alli's soul."</t>
  </si>
  <si>
    <t>Hammarby - Vid Löwenströmska lasarettet.</t>
  </si>
  <si>
    <t>Runby - "Detta ska vara till minne av männen så länge människor lever"</t>
  </si>
  <si>
    <t>Lilla Vilunda - Samma familj har också rest de två runstenar som står sydost om denna sten (U 294 och U FV 1972;172). Alla tre stenarna står på sina ursprungliga platser vid den forntida vägen mellan Vilunda och Smedby</t>
  </si>
  <si>
    <t>Lilla Vilunda - Samma familj har också rest de två runstenar som står sydost resp. nordväst om denna sten (U 293 och U 294). Alla tre stenarna står på sina ursprungliga platser vid den forntida vägen mellan Vilunda och Smedby</t>
  </si>
  <si>
    <t>Lilla Vilunda - Samma familj har också rest de två runstenar som står cirka 200 m nordväst om denna sten (U 293 och U FV 1972;172). Alla tre stenarna står på sina ursprungliga platser vid den forntida vägen mellan Vilunda och Smedby</t>
  </si>
  <si>
    <t>Älvsunda - Den lilla runstenen från Älvsunda står numera i parken mellan Antuna gård och sjön. 50 meter norr om den står U 107. Parken kan nås genom skogen från norr</t>
  </si>
  <si>
    <t>Antuna - Den tvåsidiga runstenen står i parken mellan Antuna gård och sjön. 50 meter söder om den står U 119. Parken kan nås genom skogen från norr</t>
  </si>
  <si>
    <t>Ed Prästgården</t>
  </si>
  <si>
    <t>Eds k:a - "de var ut till Grekland" En kopia gjuten i betong är uppsatt i stigluckan till Eds kyrka. Originalet finns nu i Ashmolean Museum i Oxford, dit den skänktes år 1687 av Karl XI</t>
  </si>
  <si>
    <t xml:space="preserve">U 112 </t>
  </si>
  <si>
    <t>Kyrkstigen, Ed - Två sidor "hon dog i Ed." 300 meter söder om Eds kyrka längs Mälarvägen there is a little wood sign pointing south-east to U 112. Stigen till U 112 en gång var vägen från Ed till bygden söder om Edsjön.</t>
  </si>
  <si>
    <t>Bro k:a - "Assur, sin man, son till Håkon jarl. Han var landsvärnare mot vikingar med Geter." Inskriften är den enda som nämner vakthållning mot vikingar. Släkten har även låtit utföra den berömda Sigurdsristningen ( Sö 101 )</t>
  </si>
  <si>
    <t xml:space="preserve">Välla tä - vid Säbyholm (nu naturbruksgymnasium), </t>
  </si>
  <si>
    <t>Ullvi (Toresta) - Runstenen står rest på en snårig kulle i västra delen av Bro-Bålsta golfbana, söder om gångstigen till tee 14 och 15. Helt överväxt, oläslig och omgiven av brännässlor. Ta med en machete vid besök</t>
  </si>
  <si>
    <t>Tång - "föll ute i England "</t>
  </si>
  <si>
    <t>Tibble (Granhammar) - U 611 står rest i östra delen av ett gravfält, 100 m öster om U 612. Vid infarten från vägen står militära förbudsskyltar, men tillträde till gravfältet är inte förbjudet. "Han föll ute i Frögers följe." Fröger är känd från andra runstenar och ska ha härjat på andra sidan Östersjön</t>
  </si>
  <si>
    <t>Västra Ryds Prästgården</t>
  </si>
  <si>
    <t>Rosersberg - 10 m söder om den står U 423 med liknande inskrift</t>
  </si>
  <si>
    <t>Rosersberg - 10 m norr om den står UFV1988;241 med liknande inskrift</t>
  </si>
  <si>
    <t>Torsåker - U 284 finns i en beteshage för hästar</t>
  </si>
  <si>
    <t>Harg - Inskriften är sannolikt något halvsekel yngre än U 310, och den bro som hon lät bygga fick troligen ersätta Estrids bro</t>
  </si>
  <si>
    <t>Harg - U 309, 310 och 311 ar 50 m VNV om landsvägsbron över Hargsån. Jarlabanke är inte samme man som låtit bygga Jarlabankes bro i Täby</t>
  </si>
  <si>
    <t>Vallstanäs (Linsunda) - U 427 ar mellan E4 och Norrsundavägen, 30 m in i skogen. Rundata har ingen tolkning</t>
  </si>
  <si>
    <t>Norrsunda k:a - "Han dog bland greker i utlandet"</t>
  </si>
  <si>
    <t>Sälna - U 323 ar pa en kulle nordost om Skånelaholms slott. Kör allén mot Skånelaholm, men tag t.h. vid infarten till parken, och nedför en backe. Gå in t.h. 100 m och klättra sedan t.h. uppför kullen - Poetry "Alltid ska ligga…/Ej kan en bättre vägvård bliva"</t>
  </si>
  <si>
    <t>Dal - alldeles öster om en bod i Dal, 40 m väster om landsvägen. Dal ligger 800 m norr om bron vid Harg</t>
  </si>
  <si>
    <t>Skånela k:a - För ovanlighetens skull har rundjuret här fått vingar, liksom också U 305 vid Bensta</t>
  </si>
  <si>
    <t>Bensta - För ovanlighetens skull har rundjuret här fått vingar, liksom också U 295 vid Skånela kyrka</t>
  </si>
  <si>
    <t>Bensta - Uneven surface accepted</t>
  </si>
  <si>
    <t>Tjusta - "Han blev dräpt ... "</t>
  </si>
  <si>
    <t>Stora Lundby - "Rad dessi!" Guðlaug appears to have had the son Holmi who fell in Italy which is mentioned on the runestone U 133 in Täby.[3] It is likely that Holmi fell in battle as a member of the Varangian Guard in southern Italy</t>
  </si>
  <si>
    <t>Husby - Uttrycket "sent född" förekommer inte på andra håll i runinskrifterna. Det speglar troligen föräldrarnas sorg: den de väntat länge på dog ung</t>
  </si>
  <si>
    <t>Markims k:a - Det saknade över vänstra hörnet finns troligen kvar i någon av kyrkans väggar</t>
  </si>
  <si>
    <t>Snottsta - " Han ägde ensam denna by "</t>
  </si>
  <si>
    <t>U FV1992;157</t>
  </si>
  <si>
    <t>Arlanda Terminal 2 - "Han dog österut med Ing]var"</t>
  </si>
  <si>
    <t>Ösby - a wolf depicted</t>
  </si>
  <si>
    <t>Ängby - "Han föll i Virland" Virland, där Björn dog, är ett historiskt landskap i nordöstra Estland. Den del av gravfältet där stenen står är från äldre järnålder, och hade alltså inte använts på flera hundra år om stenen restes 1000 a.D. Så ofta verkar ha blivit ord över när stenarna höggs</t>
  </si>
  <si>
    <t>Lunda k:a - "Vavres arvinge"</t>
  </si>
  <si>
    <t>Örby - "He fell in Greece"</t>
  </si>
  <si>
    <t xml:space="preserve">Vidbo k:a - "blev död i 'Buhi'." 'Buhi' är svårtolkat, man har gissat på Boge på östra Gotland. A horseman with redini depicted. </t>
  </si>
  <si>
    <t>Tibble - "Ragnfastr had these landmarks made for Ingifastr's and Gulleifr's souls"</t>
  </si>
  <si>
    <t>Skepptuna k:a - "Han dog dock hos grekerna"</t>
  </si>
  <si>
    <t>Tjäran - "Here the stone will stand by the bridge"</t>
  </si>
  <si>
    <t>Ubby - "Han var västan och östan." När Kättilfast i sin tur dog, reste hans söner U 503 efter honom</t>
  </si>
  <si>
    <t>Gillberga, Lövstalund - A mask. U 508 tillhör en tidig grupp uppländska runstenar utan draken eller orm head och med runorna i enkla slingor</t>
  </si>
  <si>
    <t>Mälsta - Ett tiotal meter till vänster om uppförsbacken går en gammal hålväg i en ännu brantare backe. På norra sidan om hålvägen står stenen</t>
  </si>
  <si>
    <t>Mälsta, Högsäter - I backen upp norrut från Ekskogens station går en väg in åt öster, 100 m in på den vägen står runstenen rest</t>
  </si>
  <si>
    <t>Näs - Ristning syns på långt håll över åkrarna. U 347 är en parristning tillsammans med U 348. "lät göra broarna till själabot "</t>
  </si>
  <si>
    <t>Näs - "Han ägde gård i Torsholma och skeppshjälp i Rolsta"</t>
  </si>
  <si>
    <t>U FV1993;231</t>
  </si>
  <si>
    <t>Orkesta - Runstensfragmentet av granit ligger på marken mellan några träd 400 m väster om Orkesta kyrka, 3 m söder om vägen Orkesta-Frösunda, 3 m väster om en bäck</t>
  </si>
  <si>
    <t>Orkesta k:a - "Och Ulv har i England tagit tre gälder. Det var den första, som Toste gäldade. Sedan gäldade Torkel. Sedan gäldade Knut." Ulv är den samme som nämns på U 336, som står några meter till vänster. Ulv hade varit med om utpressningen av England vid tre tillfällen</t>
  </si>
  <si>
    <t>Orkesta k:a - "de bodde båda i Bårresta"</t>
  </si>
  <si>
    <t>Granby - "Han ägde ensam allt först. Det var deras fränder." Den är till ytan största i landet och täcker ca 10 m²</t>
  </si>
  <si>
    <t>Granby - "Honom dräpte Vigmund. Gud hjälpe hans ande och själ bättre än han förtjänade." Uttrycket "bättre än han förtjänade" betyder inte att Björn har varit en ond människa. Kalv måste ha varit en betydande man i bygden eftersom han nämns särskilt i inskriften. Han förekommer också i inskriften på den stora runhällen i Granby (U 337), ca 500 m österut. Vid Söderby, omkring en km öster om Granby, har två runstenar (U 341 och U 342) rests efter honom</t>
  </si>
  <si>
    <t>Söderby - uneven surface accepted</t>
  </si>
  <si>
    <t>Stora Benhamra - spectacled octopus</t>
  </si>
  <si>
    <t>U KVHAAÅ2003;65</t>
  </si>
  <si>
    <t>Skesta - I was there 3 days after discovery</t>
  </si>
  <si>
    <t>Lingsberg - Beautiful ornament. Mitt emot U 240, norr om vägbanken, stod den runsten (U 241) som nu står på Lingbergs gårdplan på kullen några hundra m västerut, och som bär textens fortsättning</t>
  </si>
  <si>
    <t xml:space="preserve">Lingsberg gård - "hade tagit två gälder i England." "kuþ hialbi þiRa kiþka salu kuþs muþ" (they were good help for the crew at sailing fine) is translated "Gud och Guds moder hjälpe faderns och sonens själar"  </t>
  </si>
  <si>
    <t>U 241</t>
  </si>
  <si>
    <t>Angarns k:a - "Han dog ute i Grekland" "kuþ * ialbi ot ans * ot * uk * salu" "ot" compatible only with sailing. Lagarna föreskrev att "ingen tager mans arv, medan han sitter i Grekland". Därför var det viktigt att visa att den utreste dött i främmande land och att arvingarna därför kommit i rättmätigt åtnjutande av arvet</t>
  </si>
  <si>
    <t>Veda - "köpte denna gård och förvärvade (rikedom) österut i Gårdarike"</t>
  </si>
  <si>
    <t>Väsby - "Han uppbar Knuts gäld i England"</t>
  </si>
  <si>
    <t>Össeby-Garns k:a - "Han dog i Viborg"</t>
  </si>
  <si>
    <t>U 182 fr</t>
  </si>
  <si>
    <t>Kumla Stångberga</t>
  </si>
  <si>
    <t>Stav - uneven surface accepted</t>
  </si>
  <si>
    <t>V. Ledinge - Urmir Omero "Ormer och Ormulv och Fröger. Han slutade sitt liv norrut i silu (Selaön) och de andra ute i Grekland"</t>
  </si>
  <si>
    <t>Salmunge - trekantiga swastika</t>
  </si>
  <si>
    <t>Husby-Sjuhundra k:a - "Han blev död på Jylland. Han skulle fara till England." Formuleringen "han blev död" tyder på att han dog av sjukdom eller olycka. Sven har eller skulle ha troligen deltagit i något vikingatåg till England</t>
  </si>
  <si>
    <t>Husby-Sjuhundra k:a. U 541 är ristad i slutet av runstensperioden</t>
  </si>
  <si>
    <t>U 540</t>
  </si>
  <si>
    <t>Husby-Sjuhundra k:a - "Han blev död i Grekland." De tre bröderna Erik, Håkon och Ingvar har också, tillsammans med en fjärde broder Anund, rest en sten som nu finns vid Rimbo kyrka (U 513). Den är rest till minne av en femte broder, Ragnar. Kanske var det Anund som dog i Gerkland</t>
  </si>
  <si>
    <t>Malsta k:a - 1150 a.D.</t>
  </si>
  <si>
    <t>U 566</t>
  </si>
  <si>
    <t>Roslags-Bro k:a - "Han dräptes i Virland"</t>
  </si>
  <si>
    <t>Hargs skog - två män som håller en stång med en kittel på mellan sig. Under kitteln brinner en eld</t>
  </si>
  <si>
    <t>Krogsta - Upplands äldsta runsten. Den ristades ungefär på 550-talet och innehåller urnordiska runor och en människofigur med höjda armar. Figuren påminner om figurer på våra hällristningar från bronsåldern</t>
  </si>
  <si>
    <t>Tuna k:a - Den var sönderslagen redan vid Bureus' undersökning 1594 but dinamite officially came 1880s.</t>
  </si>
  <si>
    <t>Stavby k:a - image of a long ship drakkar</t>
  </si>
  <si>
    <t>Rasbo k:a - U 1001 föreställer en båt</t>
  </si>
  <si>
    <t>Frötuna - drake horse carrying a cross</t>
  </si>
  <si>
    <t>Broby - Vid Broby har en stor runstensbro legat. Vid denna vägbanks norra ände har U 990 och U 991 haft sin plats, vid dess södra ände har runstenen U 992 varit rest till minne av Östen, Gudrik och Gunna. Runstenen U 937 i Uppsala universitetspark har samma inskrift som U 991. Den har ursprungligen varit rest vid Broby</t>
  </si>
  <si>
    <t>U 992</t>
  </si>
  <si>
    <t>Broby - Vid Broby har en stor runstensbro legat. Vid denna vägbanks norra ände har U 990 och U 991 haft sin plats, vid dess södra ände har runstenen U 992 varit rest till minne av Östen, Gudrik och Gunna. Runstenen U 937 i Uppsala universitetspark har sam</t>
  </si>
  <si>
    <t>Skällerö (Marielund.) Den saknade halvan antas vara inmurad i huset</t>
  </si>
  <si>
    <t>Marma - The inscription is signed by ofaigr ybiR i.e. the runemaster Öpir, who was active in the Uppland area in the late 11th and early 12th centuries. The first word in Old Norse is OfæigR, which combines a negative prefix ó with feigr to mean "death bound" or "fated to die" but without any negative connotations intended, thus making a name meaning "Not Doomed." This is the only runic inscription of Öpir with this first name, and it has been suggested that this was the given name of Öpir. The name he used in his other surviving signed inscriptions was the sobriquet or nickname Öpir, which means "Shouter."</t>
  </si>
  <si>
    <t>Kasby - Ornamentiken på U 483 påminner om U 484 som står en bit längre in på infarten</t>
  </si>
  <si>
    <t>Vedyxa - The "throne" runestone." "krikfara" is "traveller to Greece" rather than "traveller to war"</t>
  </si>
  <si>
    <t>Vedyxa - "Rune" the name of a person</t>
  </si>
  <si>
    <t>Danmarks by, Fålebro - "Han for till varje land"</t>
  </si>
  <si>
    <t>Berga, Fålebro - "friR : osuraR : ont : mags| |sins : nu is : sal : sagat : sua h:iabi : kuþ" "Assurs, sin svågers, ande. Nu är så sagt för själen: gud hjälpe"</t>
  </si>
  <si>
    <t>U 970</t>
  </si>
  <si>
    <t>Gamla Uppsala k:a - "englandsfararen"</t>
  </si>
  <si>
    <t>Bärby - Inom Upplands flygflottiljs kasernområde.</t>
  </si>
  <si>
    <t>Håga - "död i vita våder i Danmark"</t>
  </si>
  <si>
    <t>U 896 - start Universiteet parken Gustavianum</t>
  </si>
  <si>
    <t>U 489</t>
  </si>
  <si>
    <t>U 1011 - end Universitet parken Gustavianum</t>
  </si>
  <si>
    <t>U 933 - start cathedral of Uppsala yard</t>
  </si>
  <si>
    <t>U FV1976;104</t>
  </si>
  <si>
    <t>U 935 fr</t>
  </si>
  <si>
    <t>U FV1976;107</t>
  </si>
  <si>
    <t>inside Uppsala domkyrka</t>
  </si>
  <si>
    <t>yard Uppsala domkyrka</t>
  </si>
  <si>
    <t>yard Uppsala domkyrka - "en god skeppshövding"</t>
  </si>
  <si>
    <t>U FV1973;194</t>
  </si>
  <si>
    <t>inside Uppsala domkyrka - Stenen ligger under pelaren mellan Sture- och Finstakoren. Under en annan pelare kan man se U 924. Man riding an horse</t>
  </si>
  <si>
    <t>U 924</t>
  </si>
  <si>
    <t>U 925 - end cathedral of Uppsala</t>
  </si>
  <si>
    <t>inside Uppsala domkyrka - Stenen ligger under en av kyrkans bärande pelare. Under en annan pelare kan man se U FV 1973;194</t>
  </si>
  <si>
    <t>inside Uppsala domkyrka - U 922 är gömd under golvet i Uppsala domkyrka, bredvid graven av kung Gustav Vasa - "skepps­ hövdingen, som for ut till Grekland"</t>
  </si>
  <si>
    <t>inside Uppsala domkyrka - U 925 ligger skjult under mur og poler - "(He) died in the south "kakr."</t>
  </si>
  <si>
    <t>Svartbäcksgatan, Uppsala - trekantiga knot</t>
  </si>
  <si>
    <t>Uppsala, kv. Torget - "hialbi * sal kilauh hont riþ"</t>
  </si>
  <si>
    <t>Morby - "fr ant ' kilaua" "för ... Gillögs själ"</t>
  </si>
  <si>
    <t>Örby Rasbo - Den lånades ut till världsutställningen i Paris 1867 (med U 896 och U 849), men tappades i vattnet (alone) i Le Havre vid återtransporten. Efter några decennier på sjöbottnen återfördes den till Uppsala. Runorna på högra sidan är spegelvända. "guþ ' ia[l]bi (s)ial ' uihmuntar * styrimons" Vigmund timoniere was a good help at sailing"</t>
  </si>
  <si>
    <t>U 944 - end Upplands Fornminnesförenings samlingar hos länsmuseum för Uppsala län. År 2001 flyttades alla museets samlingar till ett nytt och modernt föremålsmagasin i Morgongåva.</t>
  </si>
  <si>
    <t>U 942</t>
  </si>
  <si>
    <t>Bredgränden - "uþ : sikni : ys : kumna * ualtiR hailakR : turuin"</t>
  </si>
  <si>
    <t>Norby - "Hann var drepinn austr"</t>
  </si>
  <si>
    <t>U 869 - start Upplands Fornminnesförenings samlingar hos länsmuseum för Uppsala län St. Erik torg 10. År 2001 flyttades alla museets samlingar till ett nytt och modernt föremålsmagasin i Morgongåva.</t>
  </si>
  <si>
    <t>U 909</t>
  </si>
  <si>
    <t>U 1107</t>
  </si>
  <si>
    <t>Hämringe - Ursprunglig plats 80 m norr om nuvarande plats.</t>
  </si>
  <si>
    <t>Såpebo, Möboda - nearly the entire surface has flaked away.</t>
  </si>
  <si>
    <t>Björklingr k:a</t>
  </si>
  <si>
    <t>Björklingr k:a - "[Han] dog i Hedeby"</t>
  </si>
  <si>
    <t>U 1050</t>
  </si>
  <si>
    <t>Fjuckby - "Sá hét Áki, sem's úti forst. Stýrði [k]nerri, kvam hann Grikkhafnir, heima dó ... ... hjó(?) rú[n]ar(?) …" "He who perished abroad was called Áki. (He) steered a cargo-ship; he came to Greek harbours; died at home ... ... cut the runes .."</t>
  </si>
  <si>
    <t>Onslunda - man and woman mimicking reproduction</t>
  </si>
  <si>
    <t>Tensta k:a - "som dog i vita vader"</t>
  </si>
  <si>
    <t>Golvasta - "deres moder Runa"</t>
  </si>
  <si>
    <t>Rångsta - a man interwined in the slingor</t>
  </si>
  <si>
    <t>Buska Dalboda</t>
  </si>
  <si>
    <t>Drävle Källslätt</t>
  </si>
  <si>
    <t>Tierps k:a - "Han for bort med Ingvar"</t>
  </si>
  <si>
    <t>Ängvreta Lingnåre</t>
  </si>
  <si>
    <t>Järvsta - "rätta runor"</t>
  </si>
  <si>
    <t>GS 5 museum Gavle</t>
  </si>
  <si>
    <t>Hedesunda k:a - no runes; broken in 6 pieces; 1 piece in display</t>
  </si>
  <si>
    <t>Söderby - "han dog i Tavastland när Bruse ledde landets ledung "</t>
  </si>
  <si>
    <t>Lund - "Rätta runor "</t>
  </si>
  <si>
    <t>HS 14 museum Halsingland</t>
  </si>
  <si>
    <t>Malsta, Backa by - "Vi hämtade denna sten norrut på Balsten. Gylfe förvärvade detta land och sedan mark norr i Vika (?) i tre byar samt sedan Lövånger och sedan Färdsjö"</t>
  </si>
  <si>
    <t>HS 15 museum Halsingland</t>
  </si>
  <si>
    <t>Sunnå kvarndamm - HS 15 hittades inte långt från Malstastenen, ehuru sydligare, och är en förkortad redovisning av Malstastenens text av samma tillverkare</t>
  </si>
  <si>
    <t>Hälsingtuna k:a - "i söder"</t>
  </si>
  <si>
    <t>Malsta</t>
  </si>
  <si>
    <t>M 4 fr</t>
  </si>
  <si>
    <t>Frösön - the northernmost runestone in Sweden. Stenen stod ursprungligen på Frösöns östligaste spets, vid Östersundet, mittemot dagens Östersund. Stenen är numera flyttad och ställd framför landstingshuset cirka 100 meter från ursprungsplatsen, på grund av den nya bro och trafiklänk som byggdes mellan 1969 och 1971. "han lät kristna Jämtland"</t>
  </si>
  <si>
    <t>Delsbo k:a - "Den bit som återstår av runstenen förvaras nu i Delsbo hembygdsgård, i drängkammaren i Tjärnmyrastugan"</t>
  </si>
  <si>
    <t>Järvsö Prästgården</t>
  </si>
  <si>
    <t>D TUNUM1972;25 museum Dalarna</t>
  </si>
  <si>
    <t>Norr Hesse - (sommaren 2009) dock inte har det utställt</t>
  </si>
  <si>
    <t>Torsåkers k:a - "kuþmuntro : þrukn-þi " "Gudmund vilar i tron" instead of "Gudmund druknade"</t>
  </si>
  <si>
    <t>Ovansjö prästgård - "Han var den bäste av smeder"</t>
  </si>
  <si>
    <t>Ovansjö k:a - det enda kända exemplet på knutrunor på sten. Från Norge och Grönland finns mindre fynd, ristade på trä och valrosstand. Inskriftsbandet på stenen Ög 153 på Styrstads kyrkogård påminner om knutrunor</t>
  </si>
  <si>
    <t>Österfärnebo k:a - Det som återstår av stenen står i vapenhuset, klamrat till en träplatta med en förstoring av den teckning som Ulf Christofferson gjorde år 1690</t>
  </si>
  <si>
    <t xml:space="preserve">Forneby - Gammelgården ligger i norra delen av Möklinta, infart Sportvägen, inte att förväxla med Möklinta bygdegård </t>
  </si>
  <si>
    <t>Hassmyra - "[För] Sigmund var [hon] syster good" and not "[För] Sigmund var [hon] syster God" even if her name was Oden disa.</t>
  </si>
  <si>
    <t>Altuna k:a - Tor pierces through the bottom of the boat. "blev bägge innebrända"</t>
  </si>
  <si>
    <t>Ekeby - "&lt;-urtr&gt; lét rétta ... ... ... &lt;-tnR&gt; &lt;fa-u&gt; rúnum &lt;hufen&gt; þeim ráða kann" ... had erected ... ... ... runes ... who can interpret them.</t>
  </si>
  <si>
    <t>Västerby - "stin ritu þiR saotr ' nau---]u furiR ‘ aot ‘ anþurs uk| |ki[R]…noaR" texten har inte kunnat tolkas</t>
  </si>
  <si>
    <t>Vänge k:a - interesting picture: two formed animal behind and an irish cross</t>
  </si>
  <si>
    <t>Skillsta - "Ráði sá kunni" Interpret, he who can</t>
  </si>
  <si>
    <t>Säva - "han uas ' arfi ' kuþbiona-" He was Guðbjôrn's heir.</t>
  </si>
  <si>
    <t>Säva - ursprunglig plats 15 m Ö om nuvarande plats (but I recall it was a stenblock!?)</t>
  </si>
  <si>
    <t>Måsta - very important ornament with half man half animal figure</t>
  </si>
  <si>
    <t>Balingsta Prästgården</t>
  </si>
  <si>
    <t>Balingsta Prästgården - Remarcable ornament. Man with spear riding an horse</t>
  </si>
  <si>
    <t>Måstad</t>
  </si>
  <si>
    <t>Västeråkers k:a - "högg rätta runor för den som skall tyda"</t>
  </si>
  <si>
    <t>Prästgården - "Lófi's retinue, cut the runes"</t>
  </si>
  <si>
    <t>Vassunda Prästgården numera antikhandel</t>
  </si>
  <si>
    <t>Husby - moved here from bro with U... Husby close to Markim k:a - "baþ stanta × hia... ...þi u--... ...alt × --... "  (He) ordered (it) to stand here.</t>
  </si>
  <si>
    <t>Drävle - Nu vid Göksbo.</t>
  </si>
  <si>
    <t>U FV1976;108</t>
  </si>
  <si>
    <t>U 473</t>
  </si>
  <si>
    <t>Odensala k:a - "kuþ * berhi * siulu * hans " he was good at sail barge</t>
  </si>
  <si>
    <t>Odensala Prästgården</t>
  </si>
  <si>
    <t>Näsby - "De drunknade båda"</t>
  </si>
  <si>
    <t>N. Til -  U 410 är en systersten till U411. Den står bara 20 meter väster om vägen och ingick i den rad av runstenar som markerade vandringsleden från Sigtuna och österut mot Märsta och Odensala samt vidare till Roslagen</t>
  </si>
  <si>
    <t>Maria kyrkan Sigtuna Kyrkogården</t>
  </si>
  <si>
    <t xml:space="preserve">S:t Olovs ruin - U 385 sitter högst uppe i kyrkans västgavel "[sin] följeslagare" </t>
  </si>
  <si>
    <t>Kyrkogården Mariakyrkan - "sin gillebroder." Vid Prästgatan i Sigtuna finns ett jordfast block (U 391) som gillebröderna låtit resa till minne av en annan av sina medlemmar</t>
  </si>
  <si>
    <t>U 382 - start museum Sigtuna</t>
  </si>
  <si>
    <t>U 395 - end museum Sigtuna</t>
  </si>
  <si>
    <t>S:t Pers ruin - " som förde henne till Sigtuna "</t>
  </si>
  <si>
    <t>Villa Karlsro, Prästgatan - "Frisernas gillebröder ... dessa [runor] efter Albod, Slodes bolagsman"</t>
  </si>
  <si>
    <t>Klockbacken - "hette den andre, Assur den tredje, Germund den fjärde"</t>
  </si>
  <si>
    <t>Grynsta backe, Svarsta - big bird at the center</t>
  </si>
  <si>
    <t>Bärmö - "Here the stone will stand on …"</t>
  </si>
  <si>
    <t xml:space="preserve">Norränge - Hittades på ursprunglig plats. </t>
  </si>
  <si>
    <t>Skoklosters k:a - image of rider with sword on one side and with a spear on the other side.</t>
  </si>
  <si>
    <t>Sjusta - "He died in Holmgarрr in Уlafr's church."</t>
  </si>
  <si>
    <t>Kålsta - "som satt västerut i tingalidet." Till Geres heder nämns att han hört till den ryktbara skara krigare som utgjorde Knut den stores livvakt, tingalidet. Detta hade bidats 1018, sedan Knut erövrat England och de nordiska vikingar som deltagit i erövringen fått sin del av danagälden och återvänt hem. Runstenen är parsten till den numera försvunna U 669, rest av Stärkar och Hjorvard efter deras bror Gisle, och signerad av Visäte och Ofeg.</t>
  </si>
  <si>
    <t>Varpsund, Vi ägor - "Han blev dräpt österut med Ingvar" "Han kunde väl styra knarren"</t>
  </si>
  <si>
    <t>Låddersta - "Han for österut till Gårdarike"</t>
  </si>
  <si>
    <t>Ekilla bro - "Han föll österut med Ingvar"</t>
  </si>
  <si>
    <t>Gryta - "han byggede Gryta og lighus og bro."  "...in Grjót and sarcophagus/hospice and bridge."</t>
  </si>
  <si>
    <t xml:space="preserve">Ekilla bro - U 642 och U 643 stod ursprungligen vid Ekilla bro, men flyttades 1820 till sin nuvarande plats vid östra grinden till Ekolsunds park </t>
  </si>
  <si>
    <t>Ågersta - poetry "han byggede i Ågersta,/her skal stå stenen mellem byerne,/tyde manden, som er runkyndig, disse runer,/som Balle ristede." Here will the stone stand between the estates. May the valiant man who is rune-skilled interpret those runes which Balli carved</t>
  </si>
  <si>
    <t>Hummelsta, Vallby - U 723 har utgjort ett monument tillsammans med U 724 och 725 (numera försvunnen).</t>
  </si>
  <si>
    <t xml:space="preserve">Hummelsta, Vallby - U 724 har utgjort ett monument tillsammans med U 723 och 725 (numera försvunnen). </t>
  </si>
  <si>
    <t>Öster-Dalby - Troligen parsten till U 705</t>
  </si>
  <si>
    <t>Amnö - "han blev død i Danmark i hvide klæder"</t>
  </si>
  <si>
    <t>Rybylund - Stenen var avbruten nedtill, men rotpartiet återfans strax intill. Fyndplatsen är därför med nogra säkerhet stenens ursprungliga plats. Platsen kallades tidigare Strövadsbro, och stenen har alltså stått rest vid ett vadställe eller en bro</t>
  </si>
  <si>
    <t>Kungs-Husby k:a - "Här ska stenen stå …"</t>
  </si>
  <si>
    <t>U 708</t>
  </si>
  <si>
    <t>Veckholms k:a - "sin frigivne "</t>
  </si>
  <si>
    <t>V. Väppeby - ursprunglig plats ar 60 m V om stenen. "a man free with food and eloquent"</t>
  </si>
  <si>
    <t>Tängby, Lund - Placering ar 300 m S om V. Tängby, 200 m ÖSÖ om hemmanet Lund.</t>
  </si>
  <si>
    <t>Långarnö - "had the very great stone brought from (its) place out of Langgarn"</t>
  </si>
  <si>
    <t>Gådi - "miltr * mataR * auk * mals*risin" generous with food and eloquent</t>
  </si>
  <si>
    <t>Sävsta - Runstenen står vid en torpstuga i Sävsta by i Husby-Sjutolfts socken intill en hage 12 meter norr om gamla Enköpings-vägen och 175 meter väster om den punkt där den äldre vägen utgår från gamla E18.</t>
  </si>
  <si>
    <t>Kysinge - Plasseringen er 25 meter øst for hovedebyggningen til Kysinge nr. 2</t>
  </si>
  <si>
    <t>Hjälsta k:a - "som dog i England"</t>
  </si>
  <si>
    <t>Gryta - ursprunglig plats ar 200 m to the south. "Guð létti sál þeira" Gud give lättnad åt deras själar" Gamla Eriksgatan sträckt sig från Husby, öster om Gryta, till Örsundsbro. Vid stenpakning i Gryta gard from bro i Husby 1975 fragmenten av U 867 was found.</t>
  </si>
  <si>
    <t>Alsta  - ursprunglig plats is 40 m to the north-north-east.</t>
  </si>
  <si>
    <t>Örsunda - ursprunglig plats vid den gamla eriksgatan genom Hagunda hd. "Guð hialpi sal hans, boanda InguR"</t>
  </si>
  <si>
    <t>Alsta - strax utanför gårdsinfarten, 50 m söder om Nysätravägen mellan Örsundsbro och Nysätra kyrka</t>
  </si>
  <si>
    <t>Enberga, Hamra - "moþur ' sina * kuþ ' hielbi * sal * henaR ' uel nu '"</t>
  </si>
  <si>
    <t>Ryda kungsgård - "Here will the stone stand near the path"</t>
  </si>
  <si>
    <t>U 1152</t>
  </si>
  <si>
    <t>Enköpings-Näs k:a - den sista delen av inskriften är skadad ger den ingen språklig mening</t>
  </si>
  <si>
    <t>Väppeby - I sockenmagasinet 100 m NO om kyrkan.</t>
  </si>
  <si>
    <t>Svinnegarns k:a - "Han ägde ensam för sig ett skepp och styrde österut i Ingvars lid."</t>
  </si>
  <si>
    <t>Svinnegarns k:a - ursprungligen stått vid Brunna i Vårfrukyrka socken, där en sten med likalydande inskrift fortrfarande står (U 762).</t>
  </si>
  <si>
    <t>Skinna - Funnen på ursprunglig plats men flyttad en bit.</t>
  </si>
  <si>
    <t>Lilla Kyringe Målhammar - poetry "Stenen har upprest/som stånda skall/Balle den röde/efter brodern/Balle</t>
  </si>
  <si>
    <t>Tillinge k:a - "han blev død i Særkland" Sarkland was the land of the saracens at the Caspian sea.</t>
  </si>
  <si>
    <t>U 787</t>
  </si>
  <si>
    <t>Ulunda - ursprunglig palts 20 m söderut</t>
  </si>
  <si>
    <t>Ulunda - poetry "Han for dristigt/förvärvade ägodelar/ute i Grakland/åt sin arvinge." Eriksgatan went through Ulunda Vad.</t>
  </si>
  <si>
    <t>Mälby - "in memory of Rúni"</t>
  </si>
  <si>
    <t>Romfartuna Prästgården</t>
  </si>
  <si>
    <t>Ulvsta - "Han dog på resa. Runa …"</t>
  </si>
  <si>
    <t>Berga - "han hade farit österut med Ingvar"</t>
  </si>
  <si>
    <t>Berga - "han hade farit till England"</t>
  </si>
  <si>
    <t>Jädra - "Han var faren - Vidfasts son - österut."</t>
  </si>
  <si>
    <t>U 1178 museum Vasteras</t>
  </si>
  <si>
    <t>Saltängsbron - "Han dog i England"</t>
  </si>
  <si>
    <t>Vändle, Sörgården (Gästgivargården) - "for till England. Han dog i Spjallbodes "</t>
  </si>
  <si>
    <t>Stora Rytterns kyrkoruin - "som ändade österut i Gardar "</t>
  </si>
  <si>
    <t>S. Lunger eller Kung Sigges sten - Stenen och skeppssättningen är alltså resta av Hælgulfʀ och Gæiʀlæifʀ efter deras döde bror Sigmundr. Inget av dessa namn var vanligt under vikingatiden</t>
  </si>
  <si>
    <t>Åsby - "Han blev död på Vinön …" Vinön som är Hjälmarens största ö ligger cirka sju kilometer från runblocket Nä 15. Men Vinön kan ockso blir the island of Vin, dvs an island in Vinland</t>
  </si>
  <si>
    <t>Apelboda - "Han hade farit modigt"</t>
  </si>
  <si>
    <t>NÄ 17 museum Orebro</t>
  </si>
  <si>
    <t>Täby k:a - Runan som betecknar dubbel-m finns förvisso i Ryssland</t>
  </si>
  <si>
    <t>Vesta - Stenen står vid en liten grusväg ett par kilometer söder om Hällabrottet. Strax öster om korsningen Yxhultsvägen - Kalkugnsvägen/Hynnebergsvägen i Hällabrottet står en skylt "Hjortsberga 3 km". Följ grusvägen ett par kilometer söderut förbi ett fabriksområde, så syns stenen på vägens västra sida, mitt emot en sommarstuga</t>
  </si>
  <si>
    <t>ÖL4 - start museum Kalmar slott  ÖL53 ÖL56</t>
  </si>
  <si>
    <t>ÖL53</t>
  </si>
  <si>
    <t>ÖL56 - end museum Kalmar</t>
  </si>
  <si>
    <t>SÖ 152 Sodermanlands museum Nykoping</t>
  </si>
  <si>
    <t>Sm 14 Nordiska museet</t>
  </si>
  <si>
    <t>Trottagården, Väckelsångs by - "fuþorkhf þorkhf"</t>
  </si>
  <si>
    <t>Ytterby - U 103 står vid Sollentunaholm park, längst ut mot vattnet.</t>
  </si>
  <si>
    <t>Prästgården - eller vid Vada k:a? "ku[þan bota]" is tranlated "Gud hjälpe" rather than "a good boatman" which is more likely for the culture</t>
  </si>
  <si>
    <t>Tryninge - U 286 står nu rest vid  Torsåkers park, vid en stig runt kullen 500 m väster om Torsåkers huvudbyggnaden</t>
  </si>
  <si>
    <t>Tryninge - U 285 står nu rest vid  Torsåkers park - slinga goes from surface to side</t>
  </si>
  <si>
    <t>Harg - Inmurad i manbyggnaden vid Harg vid NV hörnet. "Tord äger bron"</t>
  </si>
  <si>
    <t>U 612</t>
  </si>
  <si>
    <t>Tibble, Granhammar - U 612 star 35 m N om vägen Lerberga-Granhammar. U 612 står rest i östra delen av ett gravfält, 100 m väster om U 611. Vid infarten från vägen står militära förbudsskyltar, men tillträde till gravfältet är inte förbjudet</t>
  </si>
  <si>
    <t>Enebyskolans idrottsplats</t>
  </si>
  <si>
    <t>Broby - Runstenen står rest vid bron söder om Futurums idrottsplats i Bålsta. Stenen står vid bron bakom Enebyskolans idrottsplats.</t>
  </si>
  <si>
    <t>Enköpings k:a (S:t Ilian) - I Afzelius parken</t>
  </si>
  <si>
    <t xml:space="preserve">Enköpings k:a (S:t Ilian) - I skolparken </t>
  </si>
  <si>
    <t>Testeby - vid Valla, 5 km to the north-west of the center of Enkoping. You are entering the premises of a riding school</t>
  </si>
  <si>
    <t>Ytter-Gånsta - 60 m ÖNÖ om mangårdsbyggnaden i Ytter-Gånsta nr 2.</t>
  </si>
  <si>
    <t>Väppeby - I parken finnes en av Upplands äldsta bevarade stenbyggn., en forna tiders fatabur, som tidvis även synes ha tjänat såsom tillflykt för gårdens bebyggare under orostider. Den anses uppf. i slutet av 1300-talet. På 1560-talet indrogs säteriet till kronan och förlänades till Jöran Persson, Erik XIV:s rådgivare, som emellertid bytte bort Hjulsta mot Julita kloster.</t>
  </si>
  <si>
    <t>Kalleby - 160 a.D. "Yearning was imposed (on him)"</t>
  </si>
  <si>
    <t>ÖL ATA4684/43A</t>
  </si>
  <si>
    <t>ÖG 128</t>
  </si>
  <si>
    <t>ÖG 198</t>
  </si>
  <si>
    <t>ÖG 238</t>
  </si>
  <si>
    <t>ÖG 244</t>
  </si>
  <si>
    <t>ÖG 246</t>
  </si>
  <si>
    <t>ÖG ATA6488/60</t>
  </si>
  <si>
    <t>ÖG ATA6225/65</t>
  </si>
  <si>
    <t>ÖG FV1950;341</t>
  </si>
  <si>
    <t>ÖG FV1959;243</t>
  </si>
  <si>
    <t>ÖG FV1965;54</t>
  </si>
  <si>
    <t>ÖG FV1966;102</t>
  </si>
  <si>
    <t>ÖG FV1983;240</t>
  </si>
  <si>
    <t>ÖG NOR1994;27</t>
  </si>
  <si>
    <t>ÖG N288</t>
  </si>
  <si>
    <t>SÖ 30</t>
  </si>
  <si>
    <t>SÖ 82</t>
  </si>
  <si>
    <t>SÖ 84</t>
  </si>
  <si>
    <t>SÖ 95</t>
  </si>
  <si>
    <t>SÖ 129</t>
  </si>
  <si>
    <t>SÖ 134</t>
  </si>
  <si>
    <t>SÖ 261</t>
  </si>
  <si>
    <t>SÖ ATA5165/58</t>
  </si>
  <si>
    <t>SÖ ATA6163/61</t>
  </si>
  <si>
    <t>SÖ FV1948;295</t>
  </si>
  <si>
    <t>SÖ FV1954;20</t>
  </si>
  <si>
    <t>SÖ FV1958;242</t>
  </si>
  <si>
    <t>SÖ SB1965;12</t>
  </si>
  <si>
    <t>SM 58 kvadersten</t>
  </si>
  <si>
    <t>SM 80</t>
  </si>
  <si>
    <t>SM 106</t>
  </si>
  <si>
    <t>SM 154</t>
  </si>
  <si>
    <t>SM SVS1973;4</t>
  </si>
  <si>
    <t>VG 37</t>
  </si>
  <si>
    <t>VG 180</t>
  </si>
  <si>
    <t>VG 199</t>
  </si>
  <si>
    <t>VG NOR1997;27</t>
  </si>
  <si>
    <t>U 29</t>
  </si>
  <si>
    <t>U 153</t>
  </si>
  <si>
    <t>U 154</t>
  </si>
  <si>
    <t>U 159</t>
  </si>
  <si>
    <t>U 281B</t>
  </si>
  <si>
    <t>U 307</t>
  </si>
  <si>
    <t>U 351</t>
  </si>
  <si>
    <t>U 450</t>
  </si>
  <si>
    <t>U 509</t>
  </si>
  <si>
    <t>U 514</t>
  </si>
  <si>
    <t>U 679</t>
  </si>
  <si>
    <t>U 681</t>
  </si>
  <si>
    <t>U 684</t>
  </si>
  <si>
    <t>U 709</t>
  </si>
  <si>
    <t>U 800</t>
  </si>
  <si>
    <t>U 821</t>
  </si>
  <si>
    <t>U 845</t>
  </si>
  <si>
    <t>U 876</t>
  </si>
  <si>
    <t>U 910</t>
  </si>
  <si>
    <t>U 979</t>
  </si>
  <si>
    <t>U 996</t>
  </si>
  <si>
    <t>U 1051</t>
  </si>
  <si>
    <t>U 1165</t>
  </si>
  <si>
    <t>U ATA5734/59</t>
  </si>
  <si>
    <t>U FV1973;197A</t>
  </si>
  <si>
    <t>U FV1986;84</t>
  </si>
  <si>
    <t>U FV1993;233</t>
  </si>
  <si>
    <t>VS 27</t>
  </si>
  <si>
    <t>G 252</t>
  </si>
  <si>
    <t>G 268</t>
  </si>
  <si>
    <t>G 276</t>
  </si>
  <si>
    <t>G 310</t>
  </si>
  <si>
    <t>G 342</t>
  </si>
  <si>
    <t>DR 325</t>
  </si>
  <si>
    <t>Västra Strö - "er norðr varð dauðr í víkingu"</t>
  </si>
  <si>
    <t>Hällestad 1 - "efter Toke, Gorms son, den hulde kungen. Han flydde inte vid Uppsala. Modiga män satte efter sin broder stenen på berget, stödd av runor. De gick närmast Gorms Toke" Toke var son till danske kungen Gorm den gamle (DK SJy 10), och alltså bror till Harald Blåtand (DK SJy 11), som blev kung av Danmark efter Gorm. De som på runstenen kallar sig bröder var Tokes vapenbröder, hans livgarde. Formuleringen "han flydde inte vid Uppsala" förekommer också på en runsten vid Sjörups gamla kyrka (DK Sk 51). Det är möjligt att dessa båda stenar är resta efter män som deltagit i det sägenomspunna slaget vid Fyrisvallarna, som ska ha utkämpats på 980-talet. Slaget stod mellan den svenske kungen Erik och hans styrkor och danska trupper under Eriks brorson Styrbjörn den starke. Erik segrade och fick tillnamnet segersäll. De två andra runstenar som är inmurade i kyrkans yttervägg (DK Sk 81 och 82) restes till minne av andra krigare ur Tokes följe.</t>
  </si>
  <si>
    <t>Hällestad 2 - "han var Tokes följeslagare. Nu ska stenen stå på berget"</t>
  </si>
  <si>
    <t>Hällestad 3 - "...Tokes följeslagare"</t>
  </si>
  <si>
    <t>DR 314 museum Universisteet biblioteket</t>
  </si>
  <si>
    <t>Gårdstånga 2 - "Þeir drengjar váru v[íða] [ón]eisir í víkingu" … kamraterna sina. Dessa kämpar voro vida kända i viking.</t>
  </si>
  <si>
    <t>Valleberga - "de ligger i London" England nämns ofta i runinskrifterna , men detta är enda belägget på dess huvudstad.</t>
  </si>
  <si>
    <t xml:space="preserve">Ålstorp Västra Karaby </t>
  </si>
  <si>
    <t>Gårdstånga 3</t>
  </si>
  <si>
    <t>DR 280 start museum Kulturen</t>
  </si>
  <si>
    <t>DR 333 end Historiska museum</t>
  </si>
  <si>
    <t>Dalby - "er lengi/liggr í/ .../haug[i]."</t>
  </si>
  <si>
    <t>DR 298</t>
  </si>
  <si>
    <t>DR 282 inside</t>
  </si>
  <si>
    <t>DR 283 inside</t>
  </si>
  <si>
    <t>DR 284 inside</t>
  </si>
  <si>
    <t>Holmby - image of drakes and boat as one</t>
  </si>
  <si>
    <t>Örja - förmodligen 800-tal.</t>
  </si>
  <si>
    <t>Fuglie 1 - "hann varð dauðr á Gotlandi"</t>
  </si>
  <si>
    <t>Tullstorp - magnificent decoration</t>
  </si>
  <si>
    <t>Solberga - "sá var skipari Auð…"</t>
  </si>
  <si>
    <t>Rydsgård anche Södra Villiestenen - "SaR was þægna fyrstr" Han var den främste bland tegnar - Runstenen står i parken vid Rydsgårds slott, på norra sidan om den lilla sjön norr om slottet. 400 m nordost om slottet finns en parkering, där börjar Runstigen. Gå den 800 m, ta sedan vänster och följ stigen på sjöns norra sida 400 m åt väster till stenen</t>
  </si>
  <si>
    <t>Sjörup - "aR flo ægi at Upsalum, æn wa mæþ han wapn hafþi."</t>
  </si>
  <si>
    <t>Holmby</t>
  </si>
  <si>
    <t>DR 258fr - end museum Kulturen</t>
  </si>
  <si>
    <t>DR 328 258fr start Hstoriska museum DR318fr</t>
  </si>
  <si>
    <t>Allhelgona - masks</t>
  </si>
  <si>
    <t>Västra Strö - "er skip átti með honum" - mask</t>
  </si>
  <si>
    <t>Bösarp - mask</t>
  </si>
  <si>
    <t>Hunnestad 1 - man with ax</t>
  </si>
  <si>
    <t>Hunnestad 3 - riding man with slingor</t>
  </si>
  <si>
    <t>Åryd - Skyltad parkering finns 300 m norr om stenen, och en stig går till lunden, som ligger i en beteshage för hjortar. "fuþorkeniastblm"</t>
  </si>
  <si>
    <t>Bräkentorp - "denna minnesvård vid vägmötet. " Runstenen står rest i ett gravfält vid Bräkentorpasjöns norra strand fem km sydost om Ljungby. Ursprungligen stod den två km längre söderut vid ett vägmöte utmed vägen mellan Tutaryd och Södra Ljunga</t>
  </si>
  <si>
    <t>Markaryds - Innskriften er risset på en jordfast stenblokk, og er mest sannsynelig falsk, dvs den er risset 1960-61.</t>
  </si>
  <si>
    <t>Brödrahalla - Runstenen står rest ett par tiotal meter norr om järnvägen två km öster om Reftele. Gravfältet där den stod blev till grustag på 1800-talet, stenen skadades och försvann och återupptäcktes i början av 1900-talet. Den var ursprungligen rest tillsammans med en annan sten, och det finns en sägen som berättar om två bröder, som hade blivit spådda att de skulle dräpa varandra. De flyttade långt ifrån varandra, men ödet hann ikapp dem och de slog ihjäl varandra just här. Förmodligen har Brödrahalla fått sitt namn av dessa bröder</t>
  </si>
  <si>
    <t>Torp - "to i farþ"  dog på resa</t>
  </si>
  <si>
    <t>Tuna - "var skeppsman hos kung Harald" Assur var tydligen med och seglade ned en kung Harald, som antas vara Harald Harfot, som var kung i England 1037-1040</t>
  </si>
  <si>
    <t>SM 141 fr</t>
  </si>
  <si>
    <t>Brobyholm or Lillemark - Sm 96 står rest vid en stig</t>
  </si>
  <si>
    <t>Uppåkra - Sm 78 står rest i skogen sydväst om en beteshage. Den står på sin ursprungliga plats i en sankmark, där en väg till Vallsjö gamla kyrka gick. Skylt finns vid vägen öster om Uppåkra.</t>
  </si>
  <si>
    <t>BO Krause1966;70</t>
  </si>
  <si>
    <t>BO Peterson1992</t>
  </si>
  <si>
    <t>BO NIYR;4</t>
  </si>
  <si>
    <t>BO Krause1966;73B</t>
  </si>
  <si>
    <t>Säby - Runstenen står på en omkring fem meter hög överväxt kulle i Hassle-Säbys park ett hundratal meter nordväst om huvudbyggnaden. Den kan vara svår att ta sig fram till, men en väg är att åka förbi Hassle-Säbys gula huvudbyggnad fram till planen framför ekonomibyggnaderna. Gå där till vänster och sedan ytterligare något till vänster mellan några växthus och fortsätt fram till kullen i skogskanten. Enligt trädgårdsmästaren i växthusen kommer det någon besökare per år, och knappast någon hittar fram utan hjälp. Bilden visar bara sidan med början på inskriften, som fortsätter på en sida till</t>
  </si>
  <si>
    <t>SÖ 47 Adam</t>
  </si>
  <si>
    <t>Finnsta -  "ouk þaiR a * libi *] (k)(u)(þ) [kiRi miskun]"</t>
  </si>
  <si>
    <t>Mysinge - Vid Fribergs allé.</t>
  </si>
  <si>
    <t>Mysinge - I Fribergs allé.</t>
  </si>
  <si>
    <t>ÖL Köping 7</t>
  </si>
  <si>
    <t>ÖL Köping 57</t>
  </si>
  <si>
    <t>Köpings k:a - i tornet</t>
  </si>
  <si>
    <t>S:t Lars kyrkohärbärge - vid Valla 2km SV om Linkoping</t>
  </si>
  <si>
    <t>Kallerstads ägor - "er var dauðr á Englandi "</t>
  </si>
  <si>
    <t>Lunnebjörke - Rest vid den gamla vägen.</t>
  </si>
  <si>
    <t>Tumbo k:a - Rest vid södra bogårdsmuren. "dauðr [i] Grikkium"</t>
  </si>
  <si>
    <t>Tumbo k:a - Inmurad i vapenhusets västra yttervägg.</t>
  </si>
  <si>
    <t>Tumbo k:a - Uttagen och rest vid kyrkogårdsmuren.</t>
  </si>
  <si>
    <t>Sörby - På gårdsplanen. "uaRþis trab-... au- -... ...ia... ...an"</t>
  </si>
  <si>
    <t>Norrga - "dauð]r austr í Grikkjum"</t>
  </si>
  <si>
    <t>Rydaholms - I norra långhusväggens sockel.</t>
  </si>
  <si>
    <t>Rydaholms k:a - I vapenhusets yttervägg.</t>
  </si>
  <si>
    <t>Rydaholms k:a - I tornets södra vägg.</t>
  </si>
  <si>
    <t>Vetlanda k:a - Vid kyrkans västra yttervägg.</t>
  </si>
  <si>
    <t>Vetlanda - Inmurad i tornet, två trappor upp.</t>
  </si>
  <si>
    <t>Högsby k:a - i vapenhuset</t>
  </si>
  <si>
    <t>Mellby k:a - På kyrkogården.</t>
  </si>
  <si>
    <t>Rackeby k:a - På kyrkogården. Very peculiar graphics</t>
  </si>
  <si>
    <t>Stommen - På kyrkogården. "r varð …"</t>
  </si>
  <si>
    <t>N. Lundby k:a - På kyrkogården.</t>
  </si>
  <si>
    <t>U 21 = U 20 fr</t>
  </si>
  <si>
    <t>Färentuna k:a - inmurade i norra sakristimuren på omkring tre meters höjd, synliga från utsidan</t>
  </si>
  <si>
    <t>Hillersjö - "han [Germund] drunknade. Och sonen dog sedan"</t>
  </si>
  <si>
    <t>U 126 reconstruction</t>
  </si>
  <si>
    <t>Lissby - "Þeir enduðust aust[r] ..."</t>
  </si>
  <si>
    <t>Lissby - "[þæ]iR dou aus[tr]"</t>
  </si>
  <si>
    <t>U 253 = U 264</t>
  </si>
  <si>
    <t>Fresta k:a - I södra väggen och till höger om kyrkporten.</t>
  </si>
  <si>
    <t>Fresta k:a - I södra väggen.</t>
  </si>
  <si>
    <t>Fresta k:a - Utanför östra väggen. Stenen kommer troligen från Harby i Fresta socken, där Gillög och Illuge låtit resa ytterligare två runstenar samt göra en bro och en hög till minnet av Björn</t>
  </si>
  <si>
    <t>Fresta k:a - Utanför östra väggen.</t>
  </si>
  <si>
    <t>Fresta k:a -Vid tornet. "Honom dräpte norrmännen i Åsbjörns knarr"</t>
  </si>
  <si>
    <t>Fresta k:a - Vid tornet.</t>
  </si>
  <si>
    <t>Smedby - 1 m V om U 280.</t>
  </si>
  <si>
    <t>Skoklosters k:a -  I muren strax V om klockstapeln. "Guð hialpi sialu viking" this no doubt means that he was a good help at sailing the viking way</t>
  </si>
  <si>
    <t>U 781 = U 782</t>
  </si>
  <si>
    <t>Svinnegarns kyrkogård - I vapenhuset.</t>
  </si>
  <si>
    <t>Körlinge - I parken vid Brunna.</t>
  </si>
  <si>
    <t>U 980 = U 981</t>
  </si>
  <si>
    <t>Prästgården - Vid klockstapeln vid Gamla Uppsala k:a.</t>
  </si>
  <si>
    <t>U 1078B = U 1121B</t>
  </si>
  <si>
    <t>U FV1973;198B</t>
  </si>
  <si>
    <t xml:space="preserve">Uppsala domkyrka - inside Uppsala domkyrka - </t>
  </si>
  <si>
    <t>Uppsala, kv. Rådhuset 2-3 - inside Uppsala domkyrka</t>
  </si>
  <si>
    <t>Runby - hos Runby hage</t>
  </si>
  <si>
    <t>Grällsta - "Han dog på utfärd"</t>
  </si>
  <si>
    <t>HS 16 = H 18</t>
  </si>
  <si>
    <t>Q</t>
  </si>
  <si>
    <t>Örsjö - några meter utanför kyrkogårdsmurens nordöstra hörn</t>
  </si>
  <si>
    <t>Simris 1 - I prästgårdens trädgård vid en av kyrkans ingångar står två runstenar. "Gunnulfr's lad in Sweden" This runestone, together with the runestones Sö Fv1948;289 and DR 216, is one of the earliest native Scandinavian documents that mention Sweden</t>
  </si>
  <si>
    <t>Lösen 1 - gravsten men markliga</t>
  </si>
  <si>
    <t>Nöbbele - poetry "så länge stenen står och runornas stavar"</t>
  </si>
  <si>
    <t>SM 56 mursten</t>
  </si>
  <si>
    <t>SM 57 fr</t>
  </si>
  <si>
    <t>SM 72 fr</t>
  </si>
  <si>
    <t>ÖL 38 fr</t>
  </si>
  <si>
    <t>T</t>
  </si>
  <si>
    <t>Vetlanda - "... västerut i England"</t>
  </si>
  <si>
    <t>SM 104 fr</t>
  </si>
  <si>
    <t>Vetlanda kyrkogård - reconstruction</t>
  </si>
  <si>
    <t>SM 107 reconstructed runestone</t>
  </si>
  <si>
    <t>SM 108 reconstructed runestone</t>
  </si>
  <si>
    <t>SM 109 reconstructed runestone</t>
  </si>
  <si>
    <t>VR NOR1994;27</t>
  </si>
  <si>
    <t>Gårdby - "Halvboren, hans broder, sitter i Gårdarike (Russia). Brand högg rätt, därför kan du tyda"</t>
  </si>
  <si>
    <t>VG 107 fr</t>
  </si>
  <si>
    <t>VG 110 fr</t>
  </si>
  <si>
    <t>VG 85 fr</t>
  </si>
  <si>
    <t>Backgården - Från bilvägen går en traktorväg åt sydväst. Följ den 300 m till slutet av åkern på vänster hand, sväng där snett in mot höger in i skogen och fortsätt ett hundratal meter. Ett femtiotal meter väster om stenen finns några oregelbundna stenrader över ett kärrområde, som kan vara resterna av den i inskriften omtalade bron.</t>
  </si>
  <si>
    <t>Norra Vånga k:a</t>
  </si>
  <si>
    <t>Larvs hed- "Herren Gud bärge hans själ"</t>
  </si>
  <si>
    <t>Lillegården, Svenstorp - 220 m ostnordost om Marka kyrka intill en gärdsgårdsmur</t>
  </si>
  <si>
    <t>Frugården Olsbrostenen "Han blev dräpt i Estland" Vg 181 står rest bland träden på östra sidan om vägen vid infarten till Frugården såder om Åsarps samhälle. Den är den enda svenska runsten som uttryckligen rests till minne av en estlandsfarare. Stenen kallas oftast Olsbrostenen, efter bron över bäcken några meter norr om stenen.</t>
  </si>
  <si>
    <t>S</t>
  </si>
  <si>
    <t>Prästgården - pa en kulle</t>
  </si>
  <si>
    <t>ÖG 216 fr</t>
  </si>
  <si>
    <t>Hovgården - orientering: 28 m 285 grader om åker. Not thet I know what it means but...</t>
  </si>
  <si>
    <t>Ög Fv1975;174</t>
  </si>
  <si>
    <t>Högby gamla k:a - "dog österut i Grekland" Poetry. "Söner fick Gulle/en god bonde fem./Vid Fyris föll Asmund/orädde kämpen/Assur omkom/i öster i Grekland,/Halvdan blev/på Bornholm dräpt,/Kare vid Dundee [?]/och död är Boe.</t>
  </si>
  <si>
    <t>Kälvestenstenen - "Han föll österut med Ejvisl. Viking ristade" Från 800-talet, alltså en av de äldre inskrifterna, och den första som ger belägg för en vikingafärd i österled. Öjvind och Ejvisl är de första säkert kända vikingar som drog på handels- och krigsfärd till fjärran länder. Runorna är kortkvistrunor, som också förkommer på bl.a. Rökstenen (Ög 136)</t>
  </si>
  <si>
    <t>ÖG N 250 = ÖG KJ54</t>
  </si>
  <si>
    <t>1=visible on GoogleEarth "street vew"; 2=icon with photo; T=try; S=road sign visible; N=placed inside.</t>
  </si>
  <si>
    <t>ÖG 15 försvunnen</t>
  </si>
  <si>
    <t>Prästgården Lunda k:a</t>
  </si>
  <si>
    <t>Släbro - mask. "þaiR otu : by : slaiþa:bru." De ägde byn Släbro eller bro Slaitha.</t>
  </si>
  <si>
    <t>Membro - a fragment is at the Runtuna kyrkogard together with So 143 and So 149</t>
  </si>
  <si>
    <t>Aspa bro - poetry "Hög står/stenen efter gode/sonen till Öbber/och till Torun,/till Gyllas broder./Gud hjälpe anden." But his name is not mentioned.</t>
  </si>
  <si>
    <t>Fyrby - poetry "Jag vet Håsten/och Holmsten, bröderna/vara runkunnigast bland män/i Midgård/De satte stenen/och stavar många/efter Frösten/fader sin"</t>
  </si>
  <si>
    <t>Årby - 140m OSO om Arby friluftsgard och 25m V om Sundbyvagen. 3m till N en resta sten och 5m VNV en stensettning</t>
  </si>
  <si>
    <t>G 207 fr</t>
  </si>
  <si>
    <t>Stenkumla k:a - I tornrummet, bakom orgeln. "hann endaðisk at Ulfshala/Ulvshale"</t>
  </si>
  <si>
    <t>G 125 mursten</t>
  </si>
  <si>
    <t>Valla Bunge hembygdsmuseum - Rest together with 5 bildstenar.</t>
  </si>
  <si>
    <t>Langhammars - i Fårö kyrka vapenhus "Peter murarmästare" 1400-talet</t>
  </si>
  <si>
    <t>SÖ 239 fr</t>
  </si>
  <si>
    <t>Häringe slott</t>
  </si>
  <si>
    <t>SÖ 246</t>
  </si>
  <si>
    <t>Hammar</t>
  </si>
  <si>
    <t>SÖ 284 fr</t>
  </si>
  <si>
    <t>U FV1977;162A</t>
  </si>
  <si>
    <t>Gådersta - 7,5 m SÖ om SÖ hörnet av mangårdsbyggnad och 0,7 m S om grusgång. "He died in christening robes"</t>
  </si>
  <si>
    <t>U 340 fr</t>
  </si>
  <si>
    <t>U 235 = U 199</t>
  </si>
  <si>
    <t>U 965</t>
  </si>
  <si>
    <t>U 966 fr</t>
  </si>
  <si>
    <t>U 1027</t>
  </si>
  <si>
    <t>HS 14 ursprunglig plats kopia</t>
  </si>
  <si>
    <t>Bodarna, Fittja by - Eniro has U 828 400m to the east, 50m south of the road</t>
  </si>
  <si>
    <t xml:space="preserve">Viggby - moved some 1 km to the west, up high, south of the old E18? Runstenen står rest i Viggby trädgård i Husby-Sjutolfts socken, 15 meter söder om huvudbyggnaden och fyra meter norr om gamla E18. Stenen står 8 meter från runsten U 750. </t>
  </si>
  <si>
    <t xml:space="preserve">Viggby - moved some 1 km to the west, up high, south of the old E18? 15 m S om SÖ hörnet på manbyggnad.    </t>
  </si>
  <si>
    <t>U 802</t>
  </si>
  <si>
    <t>U 796 =ej 760</t>
  </si>
  <si>
    <t>Enköpings k:a (S:t Ilian) Sparrsätra. U760 (kept in the church of Sparrsätra)  is a fragment of U796.</t>
  </si>
  <si>
    <t>W</t>
  </si>
  <si>
    <t>Bjärby Lärkegapet. See Vg 114. The sides of the runic bands forming the handle of a hammer, which is considered to be a depiction of Thor's hammer Mjöllnir</t>
  </si>
  <si>
    <t>Bjärby Börjesgården Töfta. See Vg 113</t>
  </si>
  <si>
    <t>VG 50</t>
  </si>
  <si>
    <t>ÖG 197</t>
  </si>
  <si>
    <t>ÖG 206 = Ög 205</t>
  </si>
  <si>
    <t>Bjuddby - "han hade farit till Frankrike"</t>
  </si>
  <si>
    <t>Bjudby - "Till England hade den unge kämpen farit, dog sedan sorgligen hemma." Hävner: see the Heavener runestone in Oklahoma, USA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</si>
</sst>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5" formatCode="0.0000"/>
    <numFmt numFmtId="166" formatCode="0.0"/>
    <numFmt numFmtId="167" formatCode="0.000"/>
  </numFmts>
  <fonts count="26" x14ac:knownFonts="1">
    <font>
      <sz val="10"/>
      <name val="Arial"/>
    </font>
    <font>
      <sz val="10"/>
      <name val="Arial"/>
      <family val="2"/>
    </font>
    <font>
      <b/>
      <sz val="10"/>
      <name val="Arial"/>
      <family val="2"/>
    </font>
    <font>
      <b/>
      <sz val="10"/>
      <color rgb="FFFF0000"/>
      <name val="Arial"/>
      <family val="2"/>
    </font>
    <font>
      <sz val="10"/>
      <color theme="1"/>
      <name val="Arial"/>
      <family val="2"/>
    </font>
    <font>
      <i/>
      <sz val="10"/>
      <name val="Arial"/>
      <family val="2"/>
    </font>
    <font>
      <sz val="10"/>
      <name val="Times New Roman"/>
      <family val="1"/>
    </font>
    <font>
      <b/>
      <sz val="12"/>
      <name val="Times New Roman"/>
      <family val="1"/>
    </font>
    <font>
      <b/>
      <sz val="9"/>
      <color rgb="FFFF0000"/>
      <name val="Arial"/>
      <family val="2"/>
    </font>
    <font>
      <b/>
      <sz val="10"/>
      <name val="Times New Roman"/>
      <family val="1"/>
    </font>
    <font>
      <b/>
      <sz val="9"/>
      <name val="Times New Roman"/>
      <family val="1"/>
    </font>
    <font>
      <b/>
      <sz val="9"/>
      <color rgb="FFFF0000"/>
      <name val="Times New Roman"/>
      <family val="1"/>
    </font>
    <font>
      <b/>
      <sz val="9"/>
      <color rgb="FF00B050"/>
      <name val="Times New Roman"/>
      <family val="1"/>
    </font>
    <font>
      <sz val="12"/>
      <name val="Times New Roman"/>
      <family val="1"/>
    </font>
    <font>
      <b/>
      <sz val="10"/>
      <color theme="1"/>
      <name val="Times New Roman"/>
      <family val="1"/>
    </font>
    <font>
      <sz val="10"/>
      <color theme="1"/>
      <name val="Times New Roman"/>
      <family val="1"/>
    </font>
    <font>
      <b/>
      <u/>
      <sz val="10"/>
      <name val="Arial"/>
      <family val="2"/>
    </font>
    <font>
      <b/>
      <sz val="10"/>
      <color rgb="FF00B0F0"/>
      <name val="Arial"/>
      <family val="2"/>
    </font>
    <font>
      <i/>
      <sz val="10"/>
      <color theme="1"/>
      <name val="Arial"/>
      <family val="2"/>
    </font>
    <font>
      <b/>
      <i/>
      <sz val="10"/>
      <name val="Arial"/>
      <family val="2"/>
    </font>
    <font>
      <b/>
      <sz val="12"/>
      <name val="Calibri Light"/>
      <family val="2"/>
      <scheme val="major"/>
    </font>
    <font>
      <b/>
      <sz val="12"/>
      <name val="Arial"/>
      <family val="2"/>
    </font>
    <font>
      <sz val="10"/>
      <color rgb="FF2B2B2B"/>
      <name val="Arial"/>
      <family val="2"/>
    </font>
    <font>
      <sz val="9"/>
      <name val="Arial"/>
      <family val="2"/>
    </font>
    <font>
      <sz val="8"/>
      <name val="Arial"/>
      <family val="2"/>
    </font>
    <font>
      <i/>
      <sz val="10"/>
      <color rgb="FFFF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64">
    <xf numFmtId="0" fontId="0" fillId="0" borderId="0" xfId="0"/>
    <xf numFmtId="0" fontId="0" fillId="0" borderId="0" xfId="0" applyProtection="1">
      <protection locked="0"/>
    </xf>
    <xf numFmtId="0" fontId="1" fillId="0" borderId="0" xfId="0" applyFont="1" applyProtection="1">
      <protection locked="0"/>
    </xf>
    <xf numFmtId="0" fontId="0" fillId="0" borderId="0" xfId="0" applyAlignment="1">
      <alignment horizontal="center" vertical="center"/>
    </xf>
    <xf numFmtId="0" fontId="0" fillId="0" borderId="0" xfId="0" applyAlignment="1">
      <alignment horizontal="center"/>
    </xf>
    <xf numFmtId="1" fontId="0" fillId="0" borderId="0" xfId="0" applyNumberFormat="1" applyAlignment="1">
      <alignment horizontal="center"/>
    </xf>
    <xf numFmtId="2" fontId="0" fillId="0" borderId="0" xfId="0" applyNumberFormat="1" applyAlignment="1">
      <alignment horizontal="center"/>
    </xf>
    <xf numFmtId="0" fontId="0" fillId="0" borderId="0" xfId="0" applyAlignment="1" applyProtection="1">
      <alignment horizontal="center"/>
      <protection locked="0"/>
    </xf>
    <xf numFmtId="0" fontId="1" fillId="0" borderId="0" xfId="0" applyFont="1" applyAlignment="1" applyProtection="1">
      <alignment horizontal="center"/>
      <protection locked="0"/>
    </xf>
    <xf numFmtId="0" fontId="0" fillId="0" borderId="0" xfId="0" applyAlignment="1" applyProtection="1">
      <alignment horizontal="center" vertical="center"/>
      <protection locked="0"/>
    </xf>
    <xf numFmtId="0" fontId="1" fillId="0" borderId="0" xfId="0" applyFont="1" applyAlignment="1" applyProtection="1">
      <alignment horizontal="center" vertical="center"/>
      <protection locked="0"/>
    </xf>
    <xf numFmtId="1" fontId="0" fillId="0" borderId="0" xfId="0" applyNumberFormat="1" applyAlignment="1" applyProtection="1">
      <alignment horizontal="center"/>
      <protection locked="0"/>
    </xf>
    <xf numFmtId="2" fontId="0" fillId="0" borderId="0" xfId="0" applyNumberFormat="1" applyAlignment="1" applyProtection="1">
      <alignment horizontal="center"/>
      <protection locked="0"/>
    </xf>
    <xf numFmtId="0" fontId="1" fillId="0" borderId="0" xfId="0" applyFont="1"/>
    <xf numFmtId="0" fontId="6" fillId="0" borderId="0" xfId="0" applyFont="1"/>
    <xf numFmtId="0" fontId="6" fillId="0" borderId="0" xfId="0" applyFont="1" applyAlignment="1">
      <alignment vertical="center"/>
    </xf>
    <xf numFmtId="1" fontId="1" fillId="0" borderId="0" xfId="0" applyNumberFormat="1" applyFont="1" applyAlignment="1" applyProtection="1">
      <alignment horizontal="center"/>
      <protection locked="0"/>
    </xf>
    <xf numFmtId="2" fontId="1" fillId="0" borderId="0" xfId="0" applyNumberFormat="1" applyFont="1" applyAlignment="1" applyProtection="1">
      <alignment horizontal="center"/>
      <protection locked="0"/>
    </xf>
    <xf numFmtId="1" fontId="3" fillId="0" borderId="0" xfId="0" applyNumberFormat="1" applyFont="1" applyAlignment="1">
      <alignment horizontal="center"/>
    </xf>
    <xf numFmtId="165" fontId="0" fillId="0" borderId="0" xfId="0" applyNumberFormat="1" applyAlignment="1" applyProtection="1">
      <alignment horizontal="center"/>
      <protection locked="0"/>
    </xf>
    <xf numFmtId="165" fontId="1" fillId="0" borderId="0" xfId="0" applyNumberFormat="1" applyFont="1" applyAlignment="1" applyProtection="1">
      <alignment horizontal="center"/>
      <protection locked="0"/>
    </xf>
    <xf numFmtId="166" fontId="1" fillId="0" borderId="0" xfId="0" applyNumberFormat="1" applyFont="1" applyAlignment="1" applyProtection="1">
      <alignment horizontal="center"/>
      <protection locked="0"/>
    </xf>
    <xf numFmtId="167" fontId="0" fillId="0" borderId="0" xfId="0" applyNumberFormat="1" applyAlignment="1" applyProtection="1">
      <alignment horizontal="center"/>
      <protection locked="0"/>
    </xf>
    <xf numFmtId="0" fontId="1" fillId="0" borderId="0" xfId="0" applyFont="1" applyAlignment="1">
      <alignment horizontal="center"/>
    </xf>
    <xf numFmtId="0" fontId="2" fillId="0" borderId="0" xfId="0" applyFont="1" applyAlignment="1">
      <alignment horizontal="center"/>
    </xf>
    <xf numFmtId="0" fontId="7" fillId="0" borderId="0" xfId="0" applyFont="1" applyAlignment="1">
      <alignment horizontal="center"/>
    </xf>
    <xf numFmtId="0" fontId="0" fillId="0" borderId="0" xfId="0" applyFont="1" applyProtection="1">
      <protection locked="0"/>
    </xf>
    <xf numFmtId="2" fontId="0" fillId="0" borderId="0" xfId="0" applyNumberFormat="1"/>
    <xf numFmtId="0" fontId="0" fillId="0" borderId="0" xfId="0" applyAlignment="1">
      <alignment horizontal="left"/>
    </xf>
    <xf numFmtId="0" fontId="5" fillId="0" borderId="0" xfId="0" applyFont="1" applyAlignment="1" applyProtection="1">
      <alignment horizontal="center"/>
      <protection locked="0"/>
    </xf>
    <xf numFmtId="0" fontId="6"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0" fontId="15" fillId="0" borderId="0" xfId="0" applyFont="1" applyAlignment="1">
      <alignment horizontal="center"/>
    </xf>
    <xf numFmtId="2" fontId="1" fillId="0" borderId="0" xfId="0" applyNumberFormat="1" applyFont="1" applyAlignment="1">
      <alignment horizontal="center"/>
    </xf>
    <xf numFmtId="0" fontId="5" fillId="0" borderId="0" xfId="0" applyFont="1"/>
    <xf numFmtId="0" fontId="3" fillId="0" borderId="0" xfId="0" applyFont="1" applyAlignment="1">
      <alignment horizontal="center"/>
    </xf>
    <xf numFmtId="0" fontId="8" fillId="0" borderId="0" xfId="0" applyFont="1" applyAlignment="1">
      <alignment horizontal="center" vertical="center"/>
    </xf>
    <xf numFmtId="167" fontId="0" fillId="0" borderId="0" xfId="0" applyNumberForma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167" fontId="6" fillId="0" borderId="0" xfId="0" applyNumberFormat="1" applyFont="1" applyAlignment="1">
      <alignment horizontal="center" vertical="center"/>
    </xf>
    <xf numFmtId="2" fontId="1" fillId="0" borderId="0" xfId="0" applyNumberFormat="1" applyFont="1" applyAlignment="1">
      <alignment horizontal="left"/>
    </xf>
    <xf numFmtId="2" fontId="6" fillId="0" borderId="0" xfId="0" applyNumberFormat="1" applyFont="1"/>
    <xf numFmtId="2" fontId="7" fillId="0" borderId="0" xfId="0" applyNumberFormat="1" applyFont="1" applyAlignment="1">
      <alignment horizontal="center"/>
    </xf>
    <xf numFmtId="2" fontId="6" fillId="0" borderId="0" xfId="0" applyNumberFormat="1" applyFont="1" applyAlignment="1">
      <alignment horizontal="center"/>
    </xf>
    <xf numFmtId="0" fontId="4" fillId="0" borderId="0" xfId="0" applyFont="1" applyProtection="1">
      <protection locked="0"/>
    </xf>
    <xf numFmtId="1" fontId="1" fillId="0" borderId="0" xfId="0" applyNumberFormat="1" applyFont="1" applyAlignment="1">
      <alignment horizontal="center"/>
    </xf>
    <xf numFmtId="0" fontId="15" fillId="0" borderId="0" xfId="0" applyFont="1" applyAlignment="1">
      <alignment horizontal="left"/>
    </xf>
    <xf numFmtId="1" fontId="17" fillId="0" borderId="0" xfId="0" applyNumberFormat="1" applyFont="1" applyAlignment="1" applyProtection="1">
      <alignment horizontal="center"/>
      <protection locked="0"/>
    </xf>
    <xf numFmtId="0" fontId="18" fillId="0" borderId="0" xfId="0" applyFont="1" applyAlignment="1" applyProtection="1">
      <alignment horizontal="center"/>
      <protection locked="0"/>
    </xf>
    <xf numFmtId="0" fontId="20" fillId="0" borderId="0" xfId="0" quotePrefix="1" applyFont="1" applyAlignment="1">
      <alignment horizontal="center"/>
    </xf>
    <xf numFmtId="0" fontId="21" fillId="0" borderId="0" xfId="0" quotePrefix="1" applyFont="1" applyAlignment="1">
      <alignment horizontal="center"/>
    </xf>
    <xf numFmtId="0" fontId="1" fillId="0" borderId="0" xfId="0" applyFont="1" applyAlignment="1">
      <alignment horizontal="center" vertical="center"/>
    </xf>
    <xf numFmtId="2" fontId="1" fillId="0" borderId="0" xfId="0" applyNumberFormat="1" applyFont="1"/>
    <xf numFmtId="0" fontId="22" fillId="0" borderId="0" xfId="0" applyFont="1"/>
    <xf numFmtId="167" fontId="23" fillId="0" borderId="0" xfId="0" applyNumberFormat="1" applyFont="1" applyAlignment="1" applyProtection="1">
      <alignment horizontal="center"/>
      <protection locked="0"/>
    </xf>
    <xf numFmtId="167" fontId="24" fillId="0" borderId="0" xfId="0" applyNumberFormat="1" applyFont="1" applyAlignment="1" applyProtection="1">
      <alignment horizontal="center"/>
      <protection locked="0"/>
    </xf>
    <xf numFmtId="0" fontId="25" fillId="0" borderId="0" xfId="0" applyFont="1" applyAlignment="1" applyProtection="1">
      <alignment horizontal="center"/>
      <protection locked="0"/>
    </xf>
    <xf numFmtId="166" fontId="0" fillId="0" borderId="0" xfId="0" applyNumberFormat="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manualLayout>
          <c:layoutTarget val="inner"/>
          <c:xMode val="edge"/>
          <c:yMode val="edge"/>
          <c:x val="1.6056176641680492E-2"/>
          <c:y val="6.1199564495654432E-3"/>
          <c:w val="0.98208292570231792"/>
          <c:h val="0.99123398496448234"/>
        </c:manualLayout>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Foglio7!$D$21:$D$1664</c:f>
              <c:numCache>
                <c:formatCode>General</c:formatCode>
                <c:ptCount val="1644"/>
                <c:pt idx="0">
                  <c:v>1324196</c:v>
                </c:pt>
                <c:pt idx="1">
                  <c:v>1325610</c:v>
                </c:pt>
                <c:pt idx="2">
                  <c:v>1333781</c:v>
                </c:pt>
                <c:pt idx="3">
                  <c:v>1339659</c:v>
                </c:pt>
                <c:pt idx="4">
                  <c:v>1339659</c:v>
                </c:pt>
                <c:pt idx="5">
                  <c:v>1346444</c:v>
                </c:pt>
                <c:pt idx="6">
                  <c:v>1349001</c:v>
                </c:pt>
                <c:pt idx="7">
                  <c:v>1350021</c:v>
                </c:pt>
                <c:pt idx="8">
                  <c:v>1350021</c:v>
                </c:pt>
                <c:pt idx="9">
                  <c:v>1350021</c:v>
                </c:pt>
                <c:pt idx="10">
                  <c:v>1341368</c:v>
                </c:pt>
                <c:pt idx="11">
                  <c:v>1336070</c:v>
                </c:pt>
                <c:pt idx="12">
                  <c:v>1335918</c:v>
                </c:pt>
                <c:pt idx="13">
                  <c:v>1335918</c:v>
                </c:pt>
                <c:pt idx="14">
                  <c:v>1335918</c:v>
                </c:pt>
                <c:pt idx="15">
                  <c:v>1335918</c:v>
                </c:pt>
                <c:pt idx="16">
                  <c:v>1335918</c:v>
                </c:pt>
                <c:pt idx="17">
                  <c:v>1335918</c:v>
                </c:pt>
                <c:pt idx="18">
                  <c:v>1335752</c:v>
                </c:pt>
                <c:pt idx="19">
                  <c:v>1335752</c:v>
                </c:pt>
                <c:pt idx="20">
                  <c:v>1335752</c:v>
                </c:pt>
                <c:pt idx="21">
                  <c:v>1335752</c:v>
                </c:pt>
                <c:pt idx="22">
                  <c:v>1335752</c:v>
                </c:pt>
                <c:pt idx="23">
                  <c:v>1335752</c:v>
                </c:pt>
                <c:pt idx="24">
                  <c:v>1335752</c:v>
                </c:pt>
                <c:pt idx="25">
                  <c:v>1335752</c:v>
                </c:pt>
                <c:pt idx="26">
                  <c:v>1335752</c:v>
                </c:pt>
                <c:pt idx="27">
                  <c:v>1335752</c:v>
                </c:pt>
                <c:pt idx="28">
                  <c:v>1335752</c:v>
                </c:pt>
                <c:pt idx="29">
                  <c:v>1324813</c:v>
                </c:pt>
                <c:pt idx="30">
                  <c:v>1327870</c:v>
                </c:pt>
                <c:pt idx="31">
                  <c:v>1327809</c:v>
                </c:pt>
                <c:pt idx="32">
                  <c:v>1332193</c:v>
                </c:pt>
                <c:pt idx="33">
                  <c:v>1348481</c:v>
                </c:pt>
                <c:pt idx="34">
                  <c:v>1351900</c:v>
                </c:pt>
                <c:pt idx="35">
                  <c:v>1354588</c:v>
                </c:pt>
                <c:pt idx="36">
                  <c:v>1357402</c:v>
                </c:pt>
                <c:pt idx="37">
                  <c:v>1358351</c:v>
                </c:pt>
                <c:pt idx="38">
                  <c:v>1360480</c:v>
                </c:pt>
                <c:pt idx="39">
                  <c:v>1361517</c:v>
                </c:pt>
                <c:pt idx="40">
                  <c:v>1362680</c:v>
                </c:pt>
                <c:pt idx="41">
                  <c:v>1367799</c:v>
                </c:pt>
                <c:pt idx="42">
                  <c:v>1371078</c:v>
                </c:pt>
                <c:pt idx="43">
                  <c:v>1371104</c:v>
                </c:pt>
                <c:pt idx="44">
                  <c:v>1370007</c:v>
                </c:pt>
                <c:pt idx="45">
                  <c:v>1371690</c:v>
                </c:pt>
                <c:pt idx="46">
                  <c:v>1375898</c:v>
                </c:pt>
                <c:pt idx="47">
                  <c:v>1382541</c:v>
                </c:pt>
                <c:pt idx="48">
                  <c:v>1387079</c:v>
                </c:pt>
                <c:pt idx="49">
                  <c:v>1396486</c:v>
                </c:pt>
                <c:pt idx="50">
                  <c:v>1406346</c:v>
                </c:pt>
                <c:pt idx="51">
                  <c:v>1406346</c:v>
                </c:pt>
                <c:pt idx="52">
                  <c:v>1396781</c:v>
                </c:pt>
                <c:pt idx="53">
                  <c:v>1423954</c:v>
                </c:pt>
                <c:pt idx="54">
                  <c:v>1423954</c:v>
                </c:pt>
                <c:pt idx="55">
                  <c:v>1495000</c:v>
                </c:pt>
                <c:pt idx="56">
                  <c:v>1492725</c:v>
                </c:pt>
                <c:pt idx="57">
                  <c:v>1473648</c:v>
                </c:pt>
                <c:pt idx="58">
                  <c:v>1450029</c:v>
                </c:pt>
                <c:pt idx="59">
                  <c:v>1443800</c:v>
                </c:pt>
                <c:pt idx="60">
                  <c:v>1442881</c:v>
                </c:pt>
                <c:pt idx="61">
                  <c:v>1438120</c:v>
                </c:pt>
                <c:pt idx="62">
                  <c:v>1424800</c:v>
                </c:pt>
                <c:pt idx="63">
                  <c:v>1390852</c:v>
                </c:pt>
                <c:pt idx="64">
                  <c:v>1380050</c:v>
                </c:pt>
                <c:pt idx="65">
                  <c:v>1380864</c:v>
                </c:pt>
                <c:pt idx="66">
                  <c:v>1380864</c:v>
                </c:pt>
                <c:pt idx="67">
                  <c:v>1375835</c:v>
                </c:pt>
                <c:pt idx="68">
                  <c:v>1375107</c:v>
                </c:pt>
                <c:pt idx="69">
                  <c:v>1363130</c:v>
                </c:pt>
                <c:pt idx="70">
                  <c:v>1318488</c:v>
                </c:pt>
                <c:pt idx="71">
                  <c:v>1313322</c:v>
                </c:pt>
                <c:pt idx="72">
                  <c:v>1368675</c:v>
                </c:pt>
                <c:pt idx="73">
                  <c:v>1377427</c:v>
                </c:pt>
                <c:pt idx="74">
                  <c:v>1379010</c:v>
                </c:pt>
                <c:pt idx="75">
                  <c:v>1380374</c:v>
                </c:pt>
                <c:pt idx="76">
                  <c:v>1393305</c:v>
                </c:pt>
                <c:pt idx="77">
                  <c:v>1393350</c:v>
                </c:pt>
                <c:pt idx="78">
                  <c:v>1391350</c:v>
                </c:pt>
                <c:pt idx="79">
                  <c:v>1376622</c:v>
                </c:pt>
                <c:pt idx="80">
                  <c:v>1389050</c:v>
                </c:pt>
                <c:pt idx="81">
                  <c:v>1389475</c:v>
                </c:pt>
                <c:pt idx="82">
                  <c:v>1389260</c:v>
                </c:pt>
                <c:pt idx="83">
                  <c:v>1388310</c:v>
                </c:pt>
                <c:pt idx="84">
                  <c:v>1386034</c:v>
                </c:pt>
                <c:pt idx="85">
                  <c:v>1399725</c:v>
                </c:pt>
                <c:pt idx="86">
                  <c:v>1399690</c:v>
                </c:pt>
                <c:pt idx="87">
                  <c:v>1407200</c:v>
                </c:pt>
                <c:pt idx="88">
                  <c:v>1407214</c:v>
                </c:pt>
                <c:pt idx="89">
                  <c:v>1407190</c:v>
                </c:pt>
                <c:pt idx="90">
                  <c:v>1407000</c:v>
                </c:pt>
                <c:pt idx="91">
                  <c:v>1401020</c:v>
                </c:pt>
                <c:pt idx="92">
                  <c:v>1409055</c:v>
                </c:pt>
                <c:pt idx="93">
                  <c:v>1420558</c:v>
                </c:pt>
                <c:pt idx="94">
                  <c:v>1424550</c:v>
                </c:pt>
                <c:pt idx="95">
                  <c:v>1424550</c:v>
                </c:pt>
                <c:pt idx="96">
                  <c:v>1439450</c:v>
                </c:pt>
                <c:pt idx="97">
                  <c:v>1439150</c:v>
                </c:pt>
                <c:pt idx="98">
                  <c:v>1451735</c:v>
                </c:pt>
                <c:pt idx="99">
                  <c:v>1441484</c:v>
                </c:pt>
                <c:pt idx="100">
                  <c:v>1440225</c:v>
                </c:pt>
                <c:pt idx="101">
                  <c:v>1448330</c:v>
                </c:pt>
                <c:pt idx="102">
                  <c:v>1513243</c:v>
                </c:pt>
                <c:pt idx="103">
                  <c:v>1521200</c:v>
                </c:pt>
                <c:pt idx="104">
                  <c:v>1522300</c:v>
                </c:pt>
                <c:pt idx="105">
                  <c:v>1533722</c:v>
                </c:pt>
                <c:pt idx="106">
                  <c:v>1533722</c:v>
                </c:pt>
                <c:pt idx="107">
                  <c:v>1533722</c:v>
                </c:pt>
                <c:pt idx="108">
                  <c:v>1555224</c:v>
                </c:pt>
                <c:pt idx="109">
                  <c:v>1555677</c:v>
                </c:pt>
                <c:pt idx="110">
                  <c:v>1555677</c:v>
                </c:pt>
                <c:pt idx="111">
                  <c:v>1555861</c:v>
                </c:pt>
                <c:pt idx="112">
                  <c:v>1559570</c:v>
                </c:pt>
                <c:pt idx="113">
                  <c:v>1557215</c:v>
                </c:pt>
                <c:pt idx="114">
                  <c:v>1557205</c:v>
                </c:pt>
                <c:pt idx="115">
                  <c:v>1555525</c:v>
                </c:pt>
                <c:pt idx="116">
                  <c:v>1555325</c:v>
                </c:pt>
                <c:pt idx="117">
                  <c:v>1555125</c:v>
                </c:pt>
                <c:pt idx="118">
                  <c:v>1554808</c:v>
                </c:pt>
                <c:pt idx="119">
                  <c:v>1551101</c:v>
                </c:pt>
                <c:pt idx="120">
                  <c:v>1547035</c:v>
                </c:pt>
                <c:pt idx="121">
                  <c:v>1551353</c:v>
                </c:pt>
                <c:pt idx="122">
                  <c:v>1551353</c:v>
                </c:pt>
                <c:pt idx="123">
                  <c:v>1547014</c:v>
                </c:pt>
                <c:pt idx="124">
                  <c:v>1547014</c:v>
                </c:pt>
                <c:pt idx="125">
                  <c:v>1536510</c:v>
                </c:pt>
                <c:pt idx="126">
                  <c:v>1544878</c:v>
                </c:pt>
                <c:pt idx="127">
                  <c:v>1536502</c:v>
                </c:pt>
                <c:pt idx="128">
                  <c:v>1538971</c:v>
                </c:pt>
                <c:pt idx="129">
                  <c:v>1533375</c:v>
                </c:pt>
                <c:pt idx="130">
                  <c:v>1471965</c:v>
                </c:pt>
                <c:pt idx="131">
                  <c:v>1470520</c:v>
                </c:pt>
                <c:pt idx="132">
                  <c:v>1466680</c:v>
                </c:pt>
                <c:pt idx="133">
                  <c:v>1466680</c:v>
                </c:pt>
                <c:pt idx="134">
                  <c:v>1456070</c:v>
                </c:pt>
                <c:pt idx="135">
                  <c:v>1456075</c:v>
                </c:pt>
                <c:pt idx="136">
                  <c:v>1456075</c:v>
                </c:pt>
                <c:pt idx="137">
                  <c:v>1456075</c:v>
                </c:pt>
                <c:pt idx="138">
                  <c:v>1456075</c:v>
                </c:pt>
                <c:pt idx="139">
                  <c:v>1456575</c:v>
                </c:pt>
                <c:pt idx="140">
                  <c:v>1455770</c:v>
                </c:pt>
                <c:pt idx="141">
                  <c:v>1456665</c:v>
                </c:pt>
                <c:pt idx="142">
                  <c:v>1457080</c:v>
                </c:pt>
                <c:pt idx="143">
                  <c:v>1457130</c:v>
                </c:pt>
                <c:pt idx="144">
                  <c:v>1458303</c:v>
                </c:pt>
                <c:pt idx="145">
                  <c:v>1457780</c:v>
                </c:pt>
                <c:pt idx="146">
                  <c:v>1460485</c:v>
                </c:pt>
                <c:pt idx="147">
                  <c:v>1450680</c:v>
                </c:pt>
                <c:pt idx="148">
                  <c:v>1450255</c:v>
                </c:pt>
                <c:pt idx="149">
                  <c:v>1446300</c:v>
                </c:pt>
                <c:pt idx="150">
                  <c:v>1446055</c:v>
                </c:pt>
                <c:pt idx="151">
                  <c:v>1446900</c:v>
                </c:pt>
                <c:pt idx="152">
                  <c:v>1446800</c:v>
                </c:pt>
                <c:pt idx="153">
                  <c:v>1449100</c:v>
                </c:pt>
                <c:pt idx="154">
                  <c:v>1443550</c:v>
                </c:pt>
                <c:pt idx="155">
                  <c:v>1441170</c:v>
                </c:pt>
                <c:pt idx="156">
                  <c:v>1442200</c:v>
                </c:pt>
                <c:pt idx="157">
                  <c:v>1437750</c:v>
                </c:pt>
                <c:pt idx="158">
                  <c:v>1437000</c:v>
                </c:pt>
                <c:pt idx="159">
                  <c:v>1437400</c:v>
                </c:pt>
                <c:pt idx="160">
                  <c:v>1434080</c:v>
                </c:pt>
                <c:pt idx="161">
                  <c:v>1429330</c:v>
                </c:pt>
                <c:pt idx="162">
                  <c:v>1428560</c:v>
                </c:pt>
                <c:pt idx="163">
                  <c:v>1408450</c:v>
                </c:pt>
                <c:pt idx="164">
                  <c:v>1404570</c:v>
                </c:pt>
                <c:pt idx="165">
                  <c:v>1363425</c:v>
                </c:pt>
                <c:pt idx="166">
                  <c:v>1349150</c:v>
                </c:pt>
                <c:pt idx="167">
                  <c:v>1339562</c:v>
                </c:pt>
                <c:pt idx="168">
                  <c:v>1343826</c:v>
                </c:pt>
                <c:pt idx="169">
                  <c:v>1353225</c:v>
                </c:pt>
                <c:pt idx="170">
                  <c:v>1357622</c:v>
                </c:pt>
                <c:pt idx="171">
                  <c:v>1350093</c:v>
                </c:pt>
                <c:pt idx="172">
                  <c:v>1350058</c:v>
                </c:pt>
                <c:pt idx="173">
                  <c:v>1351338</c:v>
                </c:pt>
                <c:pt idx="174">
                  <c:v>1351149</c:v>
                </c:pt>
                <c:pt idx="175">
                  <c:v>1347899</c:v>
                </c:pt>
                <c:pt idx="176">
                  <c:v>1342450</c:v>
                </c:pt>
                <c:pt idx="177">
                  <c:v>1339165</c:v>
                </c:pt>
                <c:pt idx="178">
                  <c:v>1335668</c:v>
                </c:pt>
                <c:pt idx="179">
                  <c:v>1324473</c:v>
                </c:pt>
                <c:pt idx="180">
                  <c:v>1332900</c:v>
                </c:pt>
                <c:pt idx="181">
                  <c:v>1332900</c:v>
                </c:pt>
                <c:pt idx="182">
                  <c:v>1331591</c:v>
                </c:pt>
                <c:pt idx="183">
                  <c:v>1328275</c:v>
                </c:pt>
                <c:pt idx="184">
                  <c:v>1328167</c:v>
                </c:pt>
                <c:pt idx="185">
                  <c:v>1314190</c:v>
                </c:pt>
                <c:pt idx="186">
                  <c:v>1314234</c:v>
                </c:pt>
                <c:pt idx="187">
                  <c:v>1259818</c:v>
                </c:pt>
                <c:pt idx="188">
                  <c:v>1258360</c:v>
                </c:pt>
                <c:pt idx="189">
                  <c:v>1263550</c:v>
                </c:pt>
                <c:pt idx="190">
                  <c:v>1240950</c:v>
                </c:pt>
                <c:pt idx="191">
                  <c:v>1318826</c:v>
                </c:pt>
                <c:pt idx="192">
                  <c:v>1370610</c:v>
                </c:pt>
                <c:pt idx="193">
                  <c:v>1386975</c:v>
                </c:pt>
                <c:pt idx="194">
                  <c:v>1404850</c:v>
                </c:pt>
                <c:pt idx="195">
                  <c:v>1397418</c:v>
                </c:pt>
                <c:pt idx="196">
                  <c:v>1389603</c:v>
                </c:pt>
                <c:pt idx="197">
                  <c:v>1402951</c:v>
                </c:pt>
                <c:pt idx="198">
                  <c:v>1399741</c:v>
                </c:pt>
                <c:pt idx="199">
                  <c:v>1395741</c:v>
                </c:pt>
                <c:pt idx="200">
                  <c:v>1394531</c:v>
                </c:pt>
                <c:pt idx="201">
                  <c:v>1389214</c:v>
                </c:pt>
                <c:pt idx="202">
                  <c:v>1384772</c:v>
                </c:pt>
                <c:pt idx="203">
                  <c:v>1384352</c:v>
                </c:pt>
                <c:pt idx="204">
                  <c:v>1384775</c:v>
                </c:pt>
                <c:pt idx="205">
                  <c:v>1384113</c:v>
                </c:pt>
                <c:pt idx="206">
                  <c:v>1384492</c:v>
                </c:pt>
                <c:pt idx="207">
                  <c:v>1384507</c:v>
                </c:pt>
                <c:pt idx="208">
                  <c:v>1385369</c:v>
                </c:pt>
                <c:pt idx="209">
                  <c:v>1358670</c:v>
                </c:pt>
                <c:pt idx="210">
                  <c:v>1354891</c:v>
                </c:pt>
                <c:pt idx="211">
                  <c:v>1354885</c:v>
                </c:pt>
                <c:pt idx="212">
                  <c:v>1348534</c:v>
                </c:pt>
                <c:pt idx="213">
                  <c:v>1340949</c:v>
                </c:pt>
                <c:pt idx="214">
                  <c:v>1340949</c:v>
                </c:pt>
                <c:pt idx="215">
                  <c:v>1338853</c:v>
                </c:pt>
                <c:pt idx="216">
                  <c:v>1337817</c:v>
                </c:pt>
                <c:pt idx="217">
                  <c:v>1337105</c:v>
                </c:pt>
                <c:pt idx="218">
                  <c:v>1337115</c:v>
                </c:pt>
                <c:pt idx="219">
                  <c:v>1340710</c:v>
                </c:pt>
                <c:pt idx="220">
                  <c:v>1341507</c:v>
                </c:pt>
                <c:pt idx="221">
                  <c:v>1341507</c:v>
                </c:pt>
                <c:pt idx="222">
                  <c:v>1341810</c:v>
                </c:pt>
                <c:pt idx="223">
                  <c:v>1339390</c:v>
                </c:pt>
                <c:pt idx="224">
                  <c:v>1337670</c:v>
                </c:pt>
                <c:pt idx="225">
                  <c:v>1329109</c:v>
                </c:pt>
                <c:pt idx="226">
                  <c:v>1326345</c:v>
                </c:pt>
                <c:pt idx="227">
                  <c:v>1325016</c:v>
                </c:pt>
                <c:pt idx="228">
                  <c:v>1325017</c:v>
                </c:pt>
                <c:pt idx="229">
                  <c:v>1323328</c:v>
                </c:pt>
                <c:pt idx="230">
                  <c:v>1323327</c:v>
                </c:pt>
                <c:pt idx="231">
                  <c:v>1320758</c:v>
                </c:pt>
                <c:pt idx="232">
                  <c:v>1316034</c:v>
                </c:pt>
                <c:pt idx="233">
                  <c:v>1314178</c:v>
                </c:pt>
                <c:pt idx="234">
                  <c:v>1310910</c:v>
                </c:pt>
                <c:pt idx="235">
                  <c:v>1310393</c:v>
                </c:pt>
                <c:pt idx="236">
                  <c:v>1308635</c:v>
                </c:pt>
                <c:pt idx="237">
                  <c:v>1301336</c:v>
                </c:pt>
                <c:pt idx="238">
                  <c:v>1318128</c:v>
                </c:pt>
                <c:pt idx="239">
                  <c:v>1317610</c:v>
                </c:pt>
                <c:pt idx="240">
                  <c:v>1318528</c:v>
                </c:pt>
                <c:pt idx="241">
                  <c:v>1321934</c:v>
                </c:pt>
                <c:pt idx="242">
                  <c:v>1327835</c:v>
                </c:pt>
                <c:pt idx="243">
                  <c:v>1328641</c:v>
                </c:pt>
                <c:pt idx="244">
                  <c:v>1330005</c:v>
                </c:pt>
                <c:pt idx="245">
                  <c:v>1352136</c:v>
                </c:pt>
                <c:pt idx="246">
                  <c:v>1352169</c:v>
                </c:pt>
                <c:pt idx="247">
                  <c:v>1352195</c:v>
                </c:pt>
                <c:pt idx="248">
                  <c:v>1372170</c:v>
                </c:pt>
                <c:pt idx="249">
                  <c:v>1374184</c:v>
                </c:pt>
                <c:pt idx="250">
                  <c:v>1389760</c:v>
                </c:pt>
                <c:pt idx="251">
                  <c:v>1381578</c:v>
                </c:pt>
                <c:pt idx="252">
                  <c:v>1377454</c:v>
                </c:pt>
                <c:pt idx="253">
                  <c:v>1374054</c:v>
                </c:pt>
                <c:pt idx="254">
                  <c:v>1370573</c:v>
                </c:pt>
                <c:pt idx="255">
                  <c:v>1364152</c:v>
                </c:pt>
                <c:pt idx="256">
                  <c:v>1364246</c:v>
                </c:pt>
                <c:pt idx="257">
                  <c:v>1364228</c:v>
                </c:pt>
                <c:pt idx="258">
                  <c:v>1364241</c:v>
                </c:pt>
                <c:pt idx="259">
                  <c:v>1364012</c:v>
                </c:pt>
                <c:pt idx="260">
                  <c:v>1351361</c:v>
                </c:pt>
                <c:pt idx="261">
                  <c:v>1351270</c:v>
                </c:pt>
                <c:pt idx="262">
                  <c:v>1347320</c:v>
                </c:pt>
                <c:pt idx="263">
                  <c:v>1348723</c:v>
                </c:pt>
                <c:pt idx="264">
                  <c:v>1343728</c:v>
                </c:pt>
                <c:pt idx="265">
                  <c:v>1359400</c:v>
                </c:pt>
                <c:pt idx="266">
                  <c:v>1363336</c:v>
                </c:pt>
                <c:pt idx="267">
                  <c:v>1363387</c:v>
                </c:pt>
                <c:pt idx="268">
                  <c:v>1363097</c:v>
                </c:pt>
                <c:pt idx="269">
                  <c:v>1367472</c:v>
                </c:pt>
                <c:pt idx="270">
                  <c:v>1367395</c:v>
                </c:pt>
                <c:pt idx="271">
                  <c:v>1367067</c:v>
                </c:pt>
                <c:pt idx="272">
                  <c:v>1366079</c:v>
                </c:pt>
                <c:pt idx="273">
                  <c:v>1365744</c:v>
                </c:pt>
                <c:pt idx="274">
                  <c:v>1365751</c:v>
                </c:pt>
                <c:pt idx="275">
                  <c:v>1364732</c:v>
                </c:pt>
                <c:pt idx="276">
                  <c:v>1363472</c:v>
                </c:pt>
                <c:pt idx="277">
                  <c:v>1362955</c:v>
                </c:pt>
                <c:pt idx="278">
                  <c:v>1362955</c:v>
                </c:pt>
                <c:pt idx="279">
                  <c:v>1362955</c:v>
                </c:pt>
                <c:pt idx="280">
                  <c:v>1356098</c:v>
                </c:pt>
                <c:pt idx="281">
                  <c:v>1360437</c:v>
                </c:pt>
                <c:pt idx="282">
                  <c:v>1361191</c:v>
                </c:pt>
                <c:pt idx="283">
                  <c:v>1362048</c:v>
                </c:pt>
                <c:pt idx="284">
                  <c:v>1362048</c:v>
                </c:pt>
                <c:pt idx="285">
                  <c:v>1364268</c:v>
                </c:pt>
                <c:pt idx="286">
                  <c:v>1400959</c:v>
                </c:pt>
                <c:pt idx="287">
                  <c:v>1409230</c:v>
                </c:pt>
                <c:pt idx="288">
                  <c:v>1440586</c:v>
                </c:pt>
                <c:pt idx="289">
                  <c:v>1444730</c:v>
                </c:pt>
                <c:pt idx="290">
                  <c:v>1447720</c:v>
                </c:pt>
                <c:pt idx="291">
                  <c:v>1466700</c:v>
                </c:pt>
                <c:pt idx="292">
                  <c:v>1467096</c:v>
                </c:pt>
                <c:pt idx="293">
                  <c:v>1413319</c:v>
                </c:pt>
                <c:pt idx="294">
                  <c:v>1423285</c:v>
                </c:pt>
                <c:pt idx="295">
                  <c:v>1432380</c:v>
                </c:pt>
                <c:pt idx="296">
                  <c:v>1434890</c:v>
                </c:pt>
                <c:pt idx="297">
                  <c:v>1435370</c:v>
                </c:pt>
                <c:pt idx="298">
                  <c:v>1435370</c:v>
                </c:pt>
                <c:pt idx="299">
                  <c:v>1439600</c:v>
                </c:pt>
                <c:pt idx="300">
                  <c:v>1443060</c:v>
                </c:pt>
                <c:pt idx="301">
                  <c:v>1444816</c:v>
                </c:pt>
                <c:pt idx="302">
                  <c:v>1441200</c:v>
                </c:pt>
                <c:pt idx="303">
                  <c:v>1446693</c:v>
                </c:pt>
                <c:pt idx="304">
                  <c:v>1448250</c:v>
                </c:pt>
                <c:pt idx="305">
                  <c:v>1450550</c:v>
                </c:pt>
                <c:pt idx="306">
                  <c:v>1447240</c:v>
                </c:pt>
                <c:pt idx="307">
                  <c:v>1447240</c:v>
                </c:pt>
                <c:pt idx="308">
                  <c:v>1448010</c:v>
                </c:pt>
                <c:pt idx="309">
                  <c:v>1447570</c:v>
                </c:pt>
                <c:pt idx="310">
                  <c:v>1447570</c:v>
                </c:pt>
                <c:pt idx="311">
                  <c:v>1455430</c:v>
                </c:pt>
                <c:pt idx="312">
                  <c:v>1455430</c:v>
                </c:pt>
                <c:pt idx="313">
                  <c:v>1455430</c:v>
                </c:pt>
                <c:pt idx="314">
                  <c:v>1455430</c:v>
                </c:pt>
                <c:pt idx="315">
                  <c:v>1458715</c:v>
                </c:pt>
                <c:pt idx="316">
                  <c:v>1459720</c:v>
                </c:pt>
                <c:pt idx="317">
                  <c:v>1459504</c:v>
                </c:pt>
                <c:pt idx="318">
                  <c:v>1459000</c:v>
                </c:pt>
                <c:pt idx="319">
                  <c:v>1458710</c:v>
                </c:pt>
                <c:pt idx="320">
                  <c:v>1458891</c:v>
                </c:pt>
                <c:pt idx="321">
                  <c:v>1458883</c:v>
                </c:pt>
                <c:pt idx="322">
                  <c:v>1456590</c:v>
                </c:pt>
                <c:pt idx="323">
                  <c:v>1453180</c:v>
                </c:pt>
                <c:pt idx="324">
                  <c:v>1453180</c:v>
                </c:pt>
                <c:pt idx="325">
                  <c:v>1455910</c:v>
                </c:pt>
                <c:pt idx="326">
                  <c:v>1458285</c:v>
                </c:pt>
                <c:pt idx="327">
                  <c:v>1458740</c:v>
                </c:pt>
                <c:pt idx="328">
                  <c:v>1458716</c:v>
                </c:pt>
                <c:pt idx="329">
                  <c:v>1457816</c:v>
                </c:pt>
                <c:pt idx="330">
                  <c:v>1457970</c:v>
                </c:pt>
                <c:pt idx="331">
                  <c:v>1460570</c:v>
                </c:pt>
                <c:pt idx="332">
                  <c:v>1462660</c:v>
                </c:pt>
                <c:pt idx="333">
                  <c:v>1464481</c:v>
                </c:pt>
                <c:pt idx="334">
                  <c:v>1466570</c:v>
                </c:pt>
                <c:pt idx="335">
                  <c:v>1466570</c:v>
                </c:pt>
                <c:pt idx="336">
                  <c:v>1468479</c:v>
                </c:pt>
                <c:pt idx="337">
                  <c:v>1466278</c:v>
                </c:pt>
                <c:pt idx="338">
                  <c:v>1468672</c:v>
                </c:pt>
                <c:pt idx="339">
                  <c:v>1468025</c:v>
                </c:pt>
                <c:pt idx="340">
                  <c:v>1468025</c:v>
                </c:pt>
                <c:pt idx="341">
                  <c:v>1468025</c:v>
                </c:pt>
                <c:pt idx="342">
                  <c:v>1466120</c:v>
                </c:pt>
                <c:pt idx="343">
                  <c:v>1466073</c:v>
                </c:pt>
                <c:pt idx="344">
                  <c:v>1471120</c:v>
                </c:pt>
                <c:pt idx="345">
                  <c:v>1471120</c:v>
                </c:pt>
                <c:pt idx="346">
                  <c:v>1471120</c:v>
                </c:pt>
                <c:pt idx="347">
                  <c:v>1471120</c:v>
                </c:pt>
                <c:pt idx="348">
                  <c:v>1472985</c:v>
                </c:pt>
                <c:pt idx="349">
                  <c:v>1472833</c:v>
                </c:pt>
                <c:pt idx="350">
                  <c:v>1472844</c:v>
                </c:pt>
                <c:pt idx="351">
                  <c:v>1472830</c:v>
                </c:pt>
                <c:pt idx="352">
                  <c:v>1474003</c:v>
                </c:pt>
                <c:pt idx="353">
                  <c:v>1474029</c:v>
                </c:pt>
                <c:pt idx="354">
                  <c:v>1475990</c:v>
                </c:pt>
                <c:pt idx="355">
                  <c:v>1474670</c:v>
                </c:pt>
                <c:pt idx="356">
                  <c:v>1474670</c:v>
                </c:pt>
                <c:pt idx="357">
                  <c:v>1474435</c:v>
                </c:pt>
                <c:pt idx="358">
                  <c:v>1477110</c:v>
                </c:pt>
                <c:pt idx="359">
                  <c:v>1479435</c:v>
                </c:pt>
                <c:pt idx="360">
                  <c:v>1479075</c:v>
                </c:pt>
                <c:pt idx="361">
                  <c:v>1478925</c:v>
                </c:pt>
                <c:pt idx="362">
                  <c:v>1478747</c:v>
                </c:pt>
                <c:pt idx="363">
                  <c:v>1479890</c:v>
                </c:pt>
                <c:pt idx="364">
                  <c:v>1481241</c:v>
                </c:pt>
                <c:pt idx="365">
                  <c:v>1481268</c:v>
                </c:pt>
                <c:pt idx="366">
                  <c:v>1483540</c:v>
                </c:pt>
                <c:pt idx="367">
                  <c:v>1483880</c:v>
                </c:pt>
                <c:pt idx="368">
                  <c:v>1485801</c:v>
                </c:pt>
                <c:pt idx="369">
                  <c:v>1485400</c:v>
                </c:pt>
                <c:pt idx="370">
                  <c:v>1485400</c:v>
                </c:pt>
                <c:pt idx="371">
                  <c:v>1485400</c:v>
                </c:pt>
                <c:pt idx="372">
                  <c:v>1488064</c:v>
                </c:pt>
                <c:pt idx="373">
                  <c:v>1488415</c:v>
                </c:pt>
                <c:pt idx="374">
                  <c:v>1486834</c:v>
                </c:pt>
                <c:pt idx="375">
                  <c:v>1488760</c:v>
                </c:pt>
                <c:pt idx="376">
                  <c:v>1490100</c:v>
                </c:pt>
                <c:pt idx="377">
                  <c:v>1489910</c:v>
                </c:pt>
                <c:pt idx="378">
                  <c:v>1494540</c:v>
                </c:pt>
                <c:pt idx="379">
                  <c:v>1495270</c:v>
                </c:pt>
                <c:pt idx="380">
                  <c:v>1495496</c:v>
                </c:pt>
                <c:pt idx="381">
                  <c:v>1496860</c:v>
                </c:pt>
                <c:pt idx="382">
                  <c:v>1500021</c:v>
                </c:pt>
                <c:pt idx="383">
                  <c:v>1501420</c:v>
                </c:pt>
                <c:pt idx="384">
                  <c:v>1501420</c:v>
                </c:pt>
                <c:pt idx="385">
                  <c:v>1501420</c:v>
                </c:pt>
                <c:pt idx="386">
                  <c:v>1501420</c:v>
                </c:pt>
                <c:pt idx="387">
                  <c:v>1506497</c:v>
                </c:pt>
                <c:pt idx="388">
                  <c:v>1508080</c:v>
                </c:pt>
                <c:pt idx="389">
                  <c:v>1508140</c:v>
                </c:pt>
                <c:pt idx="390">
                  <c:v>1511406</c:v>
                </c:pt>
                <c:pt idx="391">
                  <c:v>1509780</c:v>
                </c:pt>
                <c:pt idx="392">
                  <c:v>1509780</c:v>
                </c:pt>
                <c:pt idx="393">
                  <c:v>1510160</c:v>
                </c:pt>
                <c:pt idx="394">
                  <c:v>1510530</c:v>
                </c:pt>
                <c:pt idx="395">
                  <c:v>1510840</c:v>
                </c:pt>
                <c:pt idx="396">
                  <c:v>1510848</c:v>
                </c:pt>
                <c:pt idx="397">
                  <c:v>1513792</c:v>
                </c:pt>
                <c:pt idx="398">
                  <c:v>1516160</c:v>
                </c:pt>
                <c:pt idx="399">
                  <c:v>1503910</c:v>
                </c:pt>
                <c:pt idx="400">
                  <c:v>1535970</c:v>
                </c:pt>
                <c:pt idx="401">
                  <c:v>1539600</c:v>
                </c:pt>
                <c:pt idx="402">
                  <c:v>1537700</c:v>
                </c:pt>
                <c:pt idx="403">
                  <c:v>1536800</c:v>
                </c:pt>
                <c:pt idx="404">
                  <c:v>1529996</c:v>
                </c:pt>
                <c:pt idx="405">
                  <c:v>1528382</c:v>
                </c:pt>
                <c:pt idx="406">
                  <c:v>1528382</c:v>
                </c:pt>
                <c:pt idx="407">
                  <c:v>1528382</c:v>
                </c:pt>
                <c:pt idx="408">
                  <c:v>1529690</c:v>
                </c:pt>
                <c:pt idx="409">
                  <c:v>1527010</c:v>
                </c:pt>
                <c:pt idx="410">
                  <c:v>1527010</c:v>
                </c:pt>
                <c:pt idx="411">
                  <c:v>1525605</c:v>
                </c:pt>
                <c:pt idx="412">
                  <c:v>1519750</c:v>
                </c:pt>
                <c:pt idx="413">
                  <c:v>1519230</c:v>
                </c:pt>
                <c:pt idx="414">
                  <c:v>1521350</c:v>
                </c:pt>
                <c:pt idx="415">
                  <c:v>1520250</c:v>
                </c:pt>
                <c:pt idx="416">
                  <c:v>1520250</c:v>
                </c:pt>
                <c:pt idx="417">
                  <c:v>1520250</c:v>
                </c:pt>
                <c:pt idx="418">
                  <c:v>1523400</c:v>
                </c:pt>
                <c:pt idx="419">
                  <c:v>1529770</c:v>
                </c:pt>
                <c:pt idx="420">
                  <c:v>1529770</c:v>
                </c:pt>
                <c:pt idx="421">
                  <c:v>1533600</c:v>
                </c:pt>
                <c:pt idx="422">
                  <c:v>1540560</c:v>
                </c:pt>
                <c:pt idx="423">
                  <c:v>1539020</c:v>
                </c:pt>
                <c:pt idx="424">
                  <c:v>1539020</c:v>
                </c:pt>
                <c:pt idx="425">
                  <c:v>1539020</c:v>
                </c:pt>
                <c:pt idx="426">
                  <c:v>1539020</c:v>
                </c:pt>
                <c:pt idx="427">
                  <c:v>1539020</c:v>
                </c:pt>
                <c:pt idx="428">
                  <c:v>1539020</c:v>
                </c:pt>
                <c:pt idx="429">
                  <c:v>1539020</c:v>
                </c:pt>
                <c:pt idx="430">
                  <c:v>1534520</c:v>
                </c:pt>
                <c:pt idx="431">
                  <c:v>1534520</c:v>
                </c:pt>
                <c:pt idx="432">
                  <c:v>1531384</c:v>
                </c:pt>
                <c:pt idx="433">
                  <c:v>1531367</c:v>
                </c:pt>
                <c:pt idx="434">
                  <c:v>1531405</c:v>
                </c:pt>
                <c:pt idx="435">
                  <c:v>1531354</c:v>
                </c:pt>
                <c:pt idx="436">
                  <c:v>1531346</c:v>
                </c:pt>
                <c:pt idx="437">
                  <c:v>1531800</c:v>
                </c:pt>
                <c:pt idx="438">
                  <c:v>1531800</c:v>
                </c:pt>
                <c:pt idx="439">
                  <c:v>1537210</c:v>
                </c:pt>
                <c:pt idx="440">
                  <c:v>1538306</c:v>
                </c:pt>
                <c:pt idx="441">
                  <c:v>1540661</c:v>
                </c:pt>
                <c:pt idx="442">
                  <c:v>1540661</c:v>
                </c:pt>
                <c:pt idx="443">
                  <c:v>1540661</c:v>
                </c:pt>
                <c:pt idx="444">
                  <c:v>1538240</c:v>
                </c:pt>
                <c:pt idx="445">
                  <c:v>1538475</c:v>
                </c:pt>
                <c:pt idx="446">
                  <c:v>1538990</c:v>
                </c:pt>
                <c:pt idx="447">
                  <c:v>1538990</c:v>
                </c:pt>
                <c:pt idx="448">
                  <c:v>1540097</c:v>
                </c:pt>
                <c:pt idx="449">
                  <c:v>1544957</c:v>
                </c:pt>
                <c:pt idx="450">
                  <c:v>1548416</c:v>
                </c:pt>
                <c:pt idx="451">
                  <c:v>1546350</c:v>
                </c:pt>
                <c:pt idx="452">
                  <c:v>1545675</c:v>
                </c:pt>
                <c:pt idx="453">
                  <c:v>1544425</c:v>
                </c:pt>
                <c:pt idx="454">
                  <c:v>1544517</c:v>
                </c:pt>
                <c:pt idx="455">
                  <c:v>1560900</c:v>
                </c:pt>
                <c:pt idx="456">
                  <c:v>1554036</c:v>
                </c:pt>
                <c:pt idx="457">
                  <c:v>1556000</c:v>
                </c:pt>
                <c:pt idx="458">
                  <c:v>1552100</c:v>
                </c:pt>
                <c:pt idx="459">
                  <c:v>1554300</c:v>
                </c:pt>
                <c:pt idx="460">
                  <c:v>1554603</c:v>
                </c:pt>
                <c:pt idx="461">
                  <c:v>1551700</c:v>
                </c:pt>
                <c:pt idx="462">
                  <c:v>1552900</c:v>
                </c:pt>
                <c:pt idx="463">
                  <c:v>1556700</c:v>
                </c:pt>
                <c:pt idx="464">
                  <c:v>1558600</c:v>
                </c:pt>
                <c:pt idx="465">
                  <c:v>1564000</c:v>
                </c:pt>
                <c:pt idx="466">
                  <c:v>1564000</c:v>
                </c:pt>
                <c:pt idx="467">
                  <c:v>1564000</c:v>
                </c:pt>
                <c:pt idx="468">
                  <c:v>1564000</c:v>
                </c:pt>
                <c:pt idx="469">
                  <c:v>1565270</c:v>
                </c:pt>
                <c:pt idx="470">
                  <c:v>1566089</c:v>
                </c:pt>
                <c:pt idx="471">
                  <c:v>1566099</c:v>
                </c:pt>
                <c:pt idx="472">
                  <c:v>1567464</c:v>
                </c:pt>
                <c:pt idx="473">
                  <c:v>1567467</c:v>
                </c:pt>
                <c:pt idx="474">
                  <c:v>1570200</c:v>
                </c:pt>
                <c:pt idx="475">
                  <c:v>1569725</c:v>
                </c:pt>
                <c:pt idx="476">
                  <c:v>1575712</c:v>
                </c:pt>
                <c:pt idx="477">
                  <c:v>1585952</c:v>
                </c:pt>
                <c:pt idx="478">
                  <c:v>1584680</c:v>
                </c:pt>
                <c:pt idx="479">
                  <c:v>1584680</c:v>
                </c:pt>
                <c:pt idx="480">
                  <c:v>1583488</c:v>
                </c:pt>
                <c:pt idx="481">
                  <c:v>1579100</c:v>
                </c:pt>
                <c:pt idx="482">
                  <c:v>1579100</c:v>
                </c:pt>
                <c:pt idx="483">
                  <c:v>1578043</c:v>
                </c:pt>
                <c:pt idx="484">
                  <c:v>1575900</c:v>
                </c:pt>
                <c:pt idx="485">
                  <c:v>1572500</c:v>
                </c:pt>
                <c:pt idx="486">
                  <c:v>1570812</c:v>
                </c:pt>
                <c:pt idx="487">
                  <c:v>1570807</c:v>
                </c:pt>
                <c:pt idx="488">
                  <c:v>1570625</c:v>
                </c:pt>
                <c:pt idx="489">
                  <c:v>1571300</c:v>
                </c:pt>
                <c:pt idx="490">
                  <c:v>1574167</c:v>
                </c:pt>
                <c:pt idx="491">
                  <c:v>1571400</c:v>
                </c:pt>
                <c:pt idx="492">
                  <c:v>1572100</c:v>
                </c:pt>
                <c:pt idx="493">
                  <c:v>1573000</c:v>
                </c:pt>
                <c:pt idx="494">
                  <c:v>1574367</c:v>
                </c:pt>
                <c:pt idx="495">
                  <c:v>1574350</c:v>
                </c:pt>
                <c:pt idx="496">
                  <c:v>1574500</c:v>
                </c:pt>
                <c:pt idx="497">
                  <c:v>1574500</c:v>
                </c:pt>
                <c:pt idx="498">
                  <c:v>1574500</c:v>
                </c:pt>
                <c:pt idx="499">
                  <c:v>1574500</c:v>
                </c:pt>
                <c:pt idx="500">
                  <c:v>1571550</c:v>
                </c:pt>
                <c:pt idx="501">
                  <c:v>1576485</c:v>
                </c:pt>
                <c:pt idx="502">
                  <c:v>1573444</c:v>
                </c:pt>
                <c:pt idx="503">
                  <c:v>1572850</c:v>
                </c:pt>
                <c:pt idx="504">
                  <c:v>1572850</c:v>
                </c:pt>
                <c:pt idx="505">
                  <c:v>1571900</c:v>
                </c:pt>
                <c:pt idx="506">
                  <c:v>1571900</c:v>
                </c:pt>
                <c:pt idx="507">
                  <c:v>1570224</c:v>
                </c:pt>
                <c:pt idx="508">
                  <c:v>1570400</c:v>
                </c:pt>
                <c:pt idx="509">
                  <c:v>1568300</c:v>
                </c:pt>
                <c:pt idx="510">
                  <c:v>1568321</c:v>
                </c:pt>
                <c:pt idx="511">
                  <c:v>1567100</c:v>
                </c:pt>
                <c:pt idx="512">
                  <c:v>1566600</c:v>
                </c:pt>
                <c:pt idx="513">
                  <c:v>1567100</c:v>
                </c:pt>
                <c:pt idx="514">
                  <c:v>1558500</c:v>
                </c:pt>
                <c:pt idx="515">
                  <c:v>1558200</c:v>
                </c:pt>
                <c:pt idx="516">
                  <c:v>1554300</c:v>
                </c:pt>
                <c:pt idx="517">
                  <c:v>1554300</c:v>
                </c:pt>
                <c:pt idx="518">
                  <c:v>1549700</c:v>
                </c:pt>
                <c:pt idx="519">
                  <c:v>1546676</c:v>
                </c:pt>
                <c:pt idx="520">
                  <c:v>1546100</c:v>
                </c:pt>
                <c:pt idx="521">
                  <c:v>1546000</c:v>
                </c:pt>
                <c:pt idx="522">
                  <c:v>1545400</c:v>
                </c:pt>
                <c:pt idx="523">
                  <c:v>1538200</c:v>
                </c:pt>
                <c:pt idx="524">
                  <c:v>1536100</c:v>
                </c:pt>
                <c:pt idx="525">
                  <c:v>1536100</c:v>
                </c:pt>
                <c:pt idx="526">
                  <c:v>1533925</c:v>
                </c:pt>
                <c:pt idx="527">
                  <c:v>1533100</c:v>
                </c:pt>
                <c:pt idx="528">
                  <c:v>1531400</c:v>
                </c:pt>
                <c:pt idx="529">
                  <c:v>1516300</c:v>
                </c:pt>
                <c:pt idx="530">
                  <c:v>1505300</c:v>
                </c:pt>
                <c:pt idx="531">
                  <c:v>1501100</c:v>
                </c:pt>
                <c:pt idx="532">
                  <c:v>1513400</c:v>
                </c:pt>
                <c:pt idx="533">
                  <c:v>1510800</c:v>
                </c:pt>
                <c:pt idx="534">
                  <c:v>1517200</c:v>
                </c:pt>
                <c:pt idx="535">
                  <c:v>1516900</c:v>
                </c:pt>
                <c:pt idx="536">
                  <c:v>1530300</c:v>
                </c:pt>
                <c:pt idx="537">
                  <c:v>1530300</c:v>
                </c:pt>
                <c:pt idx="538">
                  <c:v>1530281</c:v>
                </c:pt>
                <c:pt idx="539">
                  <c:v>1530291</c:v>
                </c:pt>
                <c:pt idx="540">
                  <c:v>1530284</c:v>
                </c:pt>
                <c:pt idx="541">
                  <c:v>1530329</c:v>
                </c:pt>
                <c:pt idx="542">
                  <c:v>1530305</c:v>
                </c:pt>
                <c:pt idx="543">
                  <c:v>1535300</c:v>
                </c:pt>
                <c:pt idx="544">
                  <c:v>1536800</c:v>
                </c:pt>
                <c:pt idx="545">
                  <c:v>1537200</c:v>
                </c:pt>
                <c:pt idx="546">
                  <c:v>1537221</c:v>
                </c:pt>
                <c:pt idx="547">
                  <c:v>1545400</c:v>
                </c:pt>
                <c:pt idx="548">
                  <c:v>1541400</c:v>
                </c:pt>
                <c:pt idx="549">
                  <c:v>1541400</c:v>
                </c:pt>
                <c:pt idx="550">
                  <c:v>1541500</c:v>
                </c:pt>
                <c:pt idx="551">
                  <c:v>1541450</c:v>
                </c:pt>
                <c:pt idx="552">
                  <c:v>1541400</c:v>
                </c:pt>
                <c:pt idx="553">
                  <c:v>1542800</c:v>
                </c:pt>
                <c:pt idx="554">
                  <c:v>1542800</c:v>
                </c:pt>
                <c:pt idx="555">
                  <c:v>1543600</c:v>
                </c:pt>
                <c:pt idx="556">
                  <c:v>1541500</c:v>
                </c:pt>
                <c:pt idx="557">
                  <c:v>1541000</c:v>
                </c:pt>
                <c:pt idx="558">
                  <c:v>1542194</c:v>
                </c:pt>
                <c:pt idx="559">
                  <c:v>1544220</c:v>
                </c:pt>
                <c:pt idx="560">
                  <c:v>1547052</c:v>
                </c:pt>
                <c:pt idx="561">
                  <c:v>1547025</c:v>
                </c:pt>
                <c:pt idx="562">
                  <c:v>1547100</c:v>
                </c:pt>
                <c:pt idx="563">
                  <c:v>1549400</c:v>
                </c:pt>
                <c:pt idx="564">
                  <c:v>1549279</c:v>
                </c:pt>
                <c:pt idx="565">
                  <c:v>1545100</c:v>
                </c:pt>
                <c:pt idx="566">
                  <c:v>1549708</c:v>
                </c:pt>
                <c:pt idx="567">
                  <c:v>1555900</c:v>
                </c:pt>
                <c:pt idx="568">
                  <c:v>1551035</c:v>
                </c:pt>
                <c:pt idx="569">
                  <c:v>1550325</c:v>
                </c:pt>
                <c:pt idx="570">
                  <c:v>1550327</c:v>
                </c:pt>
                <c:pt idx="571">
                  <c:v>1550400</c:v>
                </c:pt>
                <c:pt idx="572">
                  <c:v>1550301</c:v>
                </c:pt>
                <c:pt idx="573">
                  <c:v>1551569</c:v>
                </c:pt>
                <c:pt idx="574">
                  <c:v>1551832</c:v>
                </c:pt>
                <c:pt idx="575">
                  <c:v>1555577</c:v>
                </c:pt>
                <c:pt idx="576">
                  <c:v>1557950</c:v>
                </c:pt>
                <c:pt idx="577">
                  <c:v>1557950</c:v>
                </c:pt>
                <c:pt idx="578">
                  <c:v>1559645</c:v>
                </c:pt>
                <c:pt idx="579">
                  <c:v>1563866</c:v>
                </c:pt>
                <c:pt idx="580">
                  <c:v>1562791</c:v>
                </c:pt>
                <c:pt idx="581">
                  <c:v>1563977</c:v>
                </c:pt>
                <c:pt idx="582">
                  <c:v>1570520</c:v>
                </c:pt>
                <c:pt idx="583">
                  <c:v>1570291</c:v>
                </c:pt>
                <c:pt idx="584">
                  <c:v>1574201</c:v>
                </c:pt>
                <c:pt idx="585">
                  <c:v>1575074</c:v>
                </c:pt>
                <c:pt idx="586">
                  <c:v>1579752</c:v>
                </c:pt>
                <c:pt idx="587">
                  <c:v>1569842</c:v>
                </c:pt>
                <c:pt idx="588">
                  <c:v>1569935</c:v>
                </c:pt>
                <c:pt idx="589">
                  <c:v>1569900</c:v>
                </c:pt>
                <c:pt idx="590">
                  <c:v>1569836</c:v>
                </c:pt>
                <c:pt idx="591">
                  <c:v>1571238</c:v>
                </c:pt>
                <c:pt idx="592">
                  <c:v>1578591</c:v>
                </c:pt>
                <c:pt idx="593">
                  <c:v>1578591</c:v>
                </c:pt>
                <c:pt idx="594">
                  <c:v>1579071</c:v>
                </c:pt>
                <c:pt idx="595">
                  <c:v>1579071</c:v>
                </c:pt>
                <c:pt idx="596">
                  <c:v>1577748</c:v>
                </c:pt>
                <c:pt idx="597">
                  <c:v>1578683</c:v>
                </c:pt>
                <c:pt idx="598">
                  <c:v>1578939</c:v>
                </c:pt>
                <c:pt idx="599">
                  <c:v>1578569</c:v>
                </c:pt>
                <c:pt idx="600">
                  <c:v>1577995</c:v>
                </c:pt>
                <c:pt idx="601">
                  <c:v>1578092</c:v>
                </c:pt>
                <c:pt idx="602">
                  <c:v>1576253</c:v>
                </c:pt>
                <c:pt idx="603">
                  <c:v>1576184</c:v>
                </c:pt>
                <c:pt idx="604">
                  <c:v>1575300</c:v>
                </c:pt>
                <c:pt idx="605">
                  <c:v>1575264</c:v>
                </c:pt>
                <c:pt idx="606">
                  <c:v>1575300</c:v>
                </c:pt>
                <c:pt idx="607">
                  <c:v>1575300</c:v>
                </c:pt>
                <c:pt idx="608">
                  <c:v>1575300</c:v>
                </c:pt>
                <c:pt idx="609">
                  <c:v>1575288</c:v>
                </c:pt>
                <c:pt idx="610">
                  <c:v>1577505</c:v>
                </c:pt>
                <c:pt idx="611">
                  <c:v>1581050</c:v>
                </c:pt>
                <c:pt idx="612">
                  <c:v>1581000</c:v>
                </c:pt>
                <c:pt idx="613">
                  <c:v>1582306</c:v>
                </c:pt>
                <c:pt idx="614">
                  <c:v>1582178</c:v>
                </c:pt>
                <c:pt idx="615">
                  <c:v>1579500</c:v>
                </c:pt>
                <c:pt idx="616">
                  <c:v>1581871</c:v>
                </c:pt>
                <c:pt idx="617">
                  <c:v>1581921</c:v>
                </c:pt>
                <c:pt idx="618">
                  <c:v>1580345</c:v>
                </c:pt>
                <c:pt idx="619">
                  <c:v>1581700</c:v>
                </c:pt>
                <c:pt idx="620">
                  <c:v>1581155</c:v>
                </c:pt>
                <c:pt idx="621">
                  <c:v>1580282</c:v>
                </c:pt>
                <c:pt idx="622">
                  <c:v>1580593</c:v>
                </c:pt>
                <c:pt idx="623">
                  <c:v>1580593</c:v>
                </c:pt>
                <c:pt idx="624">
                  <c:v>1578600</c:v>
                </c:pt>
                <c:pt idx="625">
                  <c:v>1575648</c:v>
                </c:pt>
                <c:pt idx="626">
                  <c:v>1575642</c:v>
                </c:pt>
                <c:pt idx="627">
                  <c:v>1573964</c:v>
                </c:pt>
                <c:pt idx="628">
                  <c:v>1573953</c:v>
                </c:pt>
                <c:pt idx="629">
                  <c:v>1563269</c:v>
                </c:pt>
                <c:pt idx="630">
                  <c:v>1568148</c:v>
                </c:pt>
                <c:pt idx="631">
                  <c:v>1575325</c:v>
                </c:pt>
                <c:pt idx="632">
                  <c:v>1577164</c:v>
                </c:pt>
                <c:pt idx="633">
                  <c:v>1578138</c:v>
                </c:pt>
                <c:pt idx="634">
                  <c:v>1580361</c:v>
                </c:pt>
                <c:pt idx="635">
                  <c:v>1580500</c:v>
                </c:pt>
                <c:pt idx="636">
                  <c:v>1580917</c:v>
                </c:pt>
                <c:pt idx="637">
                  <c:v>1585446</c:v>
                </c:pt>
                <c:pt idx="638">
                  <c:v>1586194</c:v>
                </c:pt>
                <c:pt idx="639">
                  <c:v>1598730</c:v>
                </c:pt>
                <c:pt idx="640">
                  <c:v>1593211</c:v>
                </c:pt>
                <c:pt idx="641">
                  <c:v>1593563</c:v>
                </c:pt>
                <c:pt idx="642">
                  <c:v>1595600</c:v>
                </c:pt>
                <c:pt idx="643">
                  <c:v>1594687</c:v>
                </c:pt>
                <c:pt idx="644">
                  <c:v>1595273</c:v>
                </c:pt>
                <c:pt idx="645">
                  <c:v>1596329</c:v>
                </c:pt>
                <c:pt idx="646">
                  <c:v>1597186</c:v>
                </c:pt>
                <c:pt idx="647">
                  <c:v>1599012</c:v>
                </c:pt>
                <c:pt idx="648">
                  <c:v>1599001</c:v>
                </c:pt>
                <c:pt idx="649">
                  <c:v>1599001</c:v>
                </c:pt>
                <c:pt idx="650">
                  <c:v>1597517</c:v>
                </c:pt>
                <c:pt idx="651">
                  <c:v>1597876</c:v>
                </c:pt>
                <c:pt idx="652">
                  <c:v>1599872</c:v>
                </c:pt>
                <c:pt idx="653">
                  <c:v>1600076</c:v>
                </c:pt>
                <c:pt idx="654">
                  <c:v>1600076</c:v>
                </c:pt>
                <c:pt idx="655">
                  <c:v>1606853</c:v>
                </c:pt>
                <c:pt idx="656">
                  <c:v>1600458</c:v>
                </c:pt>
                <c:pt idx="657">
                  <c:v>1602926</c:v>
                </c:pt>
                <c:pt idx="658">
                  <c:v>1600938</c:v>
                </c:pt>
                <c:pt idx="659">
                  <c:v>1606287</c:v>
                </c:pt>
                <c:pt idx="660">
                  <c:v>1602876</c:v>
                </c:pt>
                <c:pt idx="661">
                  <c:v>1602674</c:v>
                </c:pt>
                <c:pt idx="662">
                  <c:v>1602767</c:v>
                </c:pt>
                <c:pt idx="663">
                  <c:v>1603329</c:v>
                </c:pt>
                <c:pt idx="664">
                  <c:v>1603329</c:v>
                </c:pt>
                <c:pt idx="665">
                  <c:v>1603329</c:v>
                </c:pt>
                <c:pt idx="666">
                  <c:v>1593500</c:v>
                </c:pt>
                <c:pt idx="667">
                  <c:v>1596209</c:v>
                </c:pt>
                <c:pt idx="668">
                  <c:v>1602151</c:v>
                </c:pt>
                <c:pt idx="669">
                  <c:v>1603530</c:v>
                </c:pt>
                <c:pt idx="670">
                  <c:v>1604066</c:v>
                </c:pt>
                <c:pt idx="671">
                  <c:v>1610800</c:v>
                </c:pt>
                <c:pt idx="672">
                  <c:v>1613419</c:v>
                </c:pt>
                <c:pt idx="673">
                  <c:v>1615136</c:v>
                </c:pt>
                <c:pt idx="674">
                  <c:v>1614773</c:v>
                </c:pt>
                <c:pt idx="675">
                  <c:v>1619359</c:v>
                </c:pt>
                <c:pt idx="676">
                  <c:v>1619359</c:v>
                </c:pt>
                <c:pt idx="677">
                  <c:v>1619715</c:v>
                </c:pt>
                <c:pt idx="678">
                  <c:v>1619715</c:v>
                </c:pt>
                <c:pt idx="679">
                  <c:v>1619715</c:v>
                </c:pt>
                <c:pt idx="680">
                  <c:v>1619779</c:v>
                </c:pt>
                <c:pt idx="681">
                  <c:v>1614921</c:v>
                </c:pt>
                <c:pt idx="682">
                  <c:v>1615767</c:v>
                </c:pt>
                <c:pt idx="683">
                  <c:v>1615735</c:v>
                </c:pt>
                <c:pt idx="684">
                  <c:v>1614165</c:v>
                </c:pt>
                <c:pt idx="685">
                  <c:v>1615929</c:v>
                </c:pt>
                <c:pt idx="686">
                  <c:v>1617200</c:v>
                </c:pt>
                <c:pt idx="687">
                  <c:v>1617200</c:v>
                </c:pt>
                <c:pt idx="688">
                  <c:v>1617200</c:v>
                </c:pt>
                <c:pt idx="689">
                  <c:v>1617962</c:v>
                </c:pt>
                <c:pt idx="690">
                  <c:v>1618362</c:v>
                </c:pt>
                <c:pt idx="691">
                  <c:v>1618646</c:v>
                </c:pt>
                <c:pt idx="692">
                  <c:v>1618985</c:v>
                </c:pt>
                <c:pt idx="693">
                  <c:v>1619954</c:v>
                </c:pt>
                <c:pt idx="694">
                  <c:v>1619962</c:v>
                </c:pt>
                <c:pt idx="695">
                  <c:v>1621978</c:v>
                </c:pt>
                <c:pt idx="696">
                  <c:v>1648526</c:v>
                </c:pt>
                <c:pt idx="697">
                  <c:v>1648526</c:v>
                </c:pt>
                <c:pt idx="698">
                  <c:v>1648526</c:v>
                </c:pt>
                <c:pt idx="699">
                  <c:v>1648526</c:v>
                </c:pt>
                <c:pt idx="700">
                  <c:v>1648526</c:v>
                </c:pt>
                <c:pt idx="701">
                  <c:v>1648526</c:v>
                </c:pt>
                <c:pt idx="702">
                  <c:v>1648526</c:v>
                </c:pt>
                <c:pt idx="703">
                  <c:v>1648526</c:v>
                </c:pt>
                <c:pt idx="704">
                  <c:v>1648562</c:v>
                </c:pt>
                <c:pt idx="705">
                  <c:v>1647469</c:v>
                </c:pt>
                <c:pt idx="706">
                  <c:v>1647469</c:v>
                </c:pt>
                <c:pt idx="707">
                  <c:v>1644819</c:v>
                </c:pt>
                <c:pt idx="708">
                  <c:v>1645206</c:v>
                </c:pt>
                <c:pt idx="709">
                  <c:v>1648577</c:v>
                </c:pt>
                <c:pt idx="710">
                  <c:v>1670260</c:v>
                </c:pt>
                <c:pt idx="711">
                  <c:v>1671785</c:v>
                </c:pt>
                <c:pt idx="712">
                  <c:v>1662430</c:v>
                </c:pt>
                <c:pt idx="713">
                  <c:v>1661325</c:v>
                </c:pt>
                <c:pt idx="714">
                  <c:v>1675261</c:v>
                </c:pt>
                <c:pt idx="715">
                  <c:v>1675261</c:v>
                </c:pt>
                <c:pt idx="716">
                  <c:v>1691350</c:v>
                </c:pt>
                <c:pt idx="717">
                  <c:v>1697209</c:v>
                </c:pt>
                <c:pt idx="718">
                  <c:v>1671224</c:v>
                </c:pt>
                <c:pt idx="719">
                  <c:v>1667823</c:v>
                </c:pt>
                <c:pt idx="720">
                  <c:v>1620334</c:v>
                </c:pt>
                <c:pt idx="721">
                  <c:v>1623414</c:v>
                </c:pt>
                <c:pt idx="722">
                  <c:v>1625359</c:v>
                </c:pt>
                <c:pt idx="723">
                  <c:v>1626819</c:v>
                </c:pt>
                <c:pt idx="724">
                  <c:v>1629967</c:v>
                </c:pt>
                <c:pt idx="725">
                  <c:v>1632373</c:v>
                </c:pt>
                <c:pt idx="726">
                  <c:v>1634679</c:v>
                </c:pt>
                <c:pt idx="727">
                  <c:v>1636713</c:v>
                </c:pt>
                <c:pt idx="728">
                  <c:v>1635368</c:v>
                </c:pt>
                <c:pt idx="729">
                  <c:v>1635622</c:v>
                </c:pt>
                <c:pt idx="730">
                  <c:v>1634654</c:v>
                </c:pt>
                <c:pt idx="731">
                  <c:v>1636626</c:v>
                </c:pt>
                <c:pt idx="732">
                  <c:v>1636243</c:v>
                </c:pt>
                <c:pt idx="733">
                  <c:v>1635875</c:v>
                </c:pt>
                <c:pt idx="734">
                  <c:v>1637421</c:v>
                </c:pt>
                <c:pt idx="735">
                  <c:v>1639041</c:v>
                </c:pt>
                <c:pt idx="736">
                  <c:v>1634400</c:v>
                </c:pt>
                <c:pt idx="737">
                  <c:v>1634357</c:v>
                </c:pt>
                <c:pt idx="738">
                  <c:v>1633592</c:v>
                </c:pt>
                <c:pt idx="739">
                  <c:v>1633843</c:v>
                </c:pt>
                <c:pt idx="740">
                  <c:v>1632035</c:v>
                </c:pt>
                <c:pt idx="741">
                  <c:v>1629243</c:v>
                </c:pt>
                <c:pt idx="742">
                  <c:v>1628777</c:v>
                </c:pt>
                <c:pt idx="743">
                  <c:v>1627892</c:v>
                </c:pt>
                <c:pt idx="744">
                  <c:v>1619435</c:v>
                </c:pt>
                <c:pt idx="745">
                  <c:v>1620687</c:v>
                </c:pt>
                <c:pt idx="746">
                  <c:v>1616110</c:v>
                </c:pt>
                <c:pt idx="747">
                  <c:v>1616517</c:v>
                </c:pt>
                <c:pt idx="748">
                  <c:v>1616058</c:v>
                </c:pt>
                <c:pt idx="749">
                  <c:v>1616817</c:v>
                </c:pt>
                <c:pt idx="750">
                  <c:v>1614078</c:v>
                </c:pt>
                <c:pt idx="751">
                  <c:v>1612769</c:v>
                </c:pt>
                <c:pt idx="752">
                  <c:v>1608543</c:v>
                </c:pt>
                <c:pt idx="753">
                  <c:v>1607823</c:v>
                </c:pt>
                <c:pt idx="754">
                  <c:v>1609708</c:v>
                </c:pt>
                <c:pt idx="755">
                  <c:v>1614917</c:v>
                </c:pt>
                <c:pt idx="756">
                  <c:v>1614901</c:v>
                </c:pt>
                <c:pt idx="757">
                  <c:v>1614915</c:v>
                </c:pt>
                <c:pt idx="758">
                  <c:v>1615725</c:v>
                </c:pt>
                <c:pt idx="759">
                  <c:v>1620403</c:v>
                </c:pt>
                <c:pt idx="760">
                  <c:v>1624414</c:v>
                </c:pt>
                <c:pt idx="761">
                  <c:v>1630053</c:v>
                </c:pt>
                <c:pt idx="762">
                  <c:v>1628940</c:v>
                </c:pt>
                <c:pt idx="763">
                  <c:v>1628925</c:v>
                </c:pt>
                <c:pt idx="764">
                  <c:v>1633958</c:v>
                </c:pt>
                <c:pt idx="765">
                  <c:v>1630108</c:v>
                </c:pt>
                <c:pt idx="766">
                  <c:v>1630108</c:v>
                </c:pt>
                <c:pt idx="767">
                  <c:v>1630108</c:v>
                </c:pt>
                <c:pt idx="768">
                  <c:v>1630108</c:v>
                </c:pt>
                <c:pt idx="769">
                  <c:v>1630108</c:v>
                </c:pt>
                <c:pt idx="770">
                  <c:v>1630108</c:v>
                </c:pt>
                <c:pt idx="771">
                  <c:v>1630108</c:v>
                </c:pt>
                <c:pt idx="772">
                  <c:v>1630108</c:v>
                </c:pt>
                <c:pt idx="773">
                  <c:v>1630108</c:v>
                </c:pt>
                <c:pt idx="774">
                  <c:v>1630108</c:v>
                </c:pt>
                <c:pt idx="775">
                  <c:v>1630108</c:v>
                </c:pt>
                <c:pt idx="776">
                  <c:v>1630108</c:v>
                </c:pt>
                <c:pt idx="777">
                  <c:v>1630108</c:v>
                </c:pt>
                <c:pt idx="778">
                  <c:v>1630108</c:v>
                </c:pt>
                <c:pt idx="779">
                  <c:v>1630108</c:v>
                </c:pt>
                <c:pt idx="780">
                  <c:v>1630108</c:v>
                </c:pt>
                <c:pt idx="781">
                  <c:v>1630108</c:v>
                </c:pt>
                <c:pt idx="782">
                  <c:v>1630108</c:v>
                </c:pt>
                <c:pt idx="783">
                  <c:v>1630108</c:v>
                </c:pt>
                <c:pt idx="784">
                  <c:v>1630108</c:v>
                </c:pt>
                <c:pt idx="785">
                  <c:v>1630108</c:v>
                </c:pt>
                <c:pt idx="786">
                  <c:v>1630108</c:v>
                </c:pt>
                <c:pt idx="787">
                  <c:v>1630108</c:v>
                </c:pt>
                <c:pt idx="788">
                  <c:v>1630108</c:v>
                </c:pt>
                <c:pt idx="789">
                  <c:v>1630108</c:v>
                </c:pt>
                <c:pt idx="790">
                  <c:v>1630108</c:v>
                </c:pt>
                <c:pt idx="791">
                  <c:v>1630108</c:v>
                </c:pt>
                <c:pt idx="792">
                  <c:v>1630108</c:v>
                </c:pt>
                <c:pt idx="793">
                  <c:v>1630108</c:v>
                </c:pt>
                <c:pt idx="794">
                  <c:v>1630274</c:v>
                </c:pt>
                <c:pt idx="795">
                  <c:v>1630711</c:v>
                </c:pt>
                <c:pt idx="796">
                  <c:v>1630711</c:v>
                </c:pt>
                <c:pt idx="797">
                  <c:v>1630711</c:v>
                </c:pt>
                <c:pt idx="798">
                  <c:v>1630711</c:v>
                </c:pt>
                <c:pt idx="799">
                  <c:v>1654592</c:v>
                </c:pt>
                <c:pt idx="800">
                  <c:v>1637468</c:v>
                </c:pt>
                <c:pt idx="801">
                  <c:v>1635600</c:v>
                </c:pt>
                <c:pt idx="802">
                  <c:v>1635600</c:v>
                </c:pt>
                <c:pt idx="803">
                  <c:v>1635677</c:v>
                </c:pt>
                <c:pt idx="804">
                  <c:v>1631539</c:v>
                </c:pt>
                <c:pt idx="805">
                  <c:v>1628279</c:v>
                </c:pt>
                <c:pt idx="806">
                  <c:v>1626725</c:v>
                </c:pt>
                <c:pt idx="807">
                  <c:v>1626714</c:v>
                </c:pt>
                <c:pt idx="808">
                  <c:v>1626714</c:v>
                </c:pt>
                <c:pt idx="809">
                  <c:v>1626527</c:v>
                </c:pt>
                <c:pt idx="810">
                  <c:v>1625924</c:v>
                </c:pt>
                <c:pt idx="811">
                  <c:v>1624237</c:v>
                </c:pt>
                <c:pt idx="812">
                  <c:v>1623330</c:v>
                </c:pt>
                <c:pt idx="813">
                  <c:v>1625896</c:v>
                </c:pt>
                <c:pt idx="814">
                  <c:v>1626115</c:v>
                </c:pt>
                <c:pt idx="815">
                  <c:v>1621747</c:v>
                </c:pt>
                <c:pt idx="816">
                  <c:v>1621752</c:v>
                </c:pt>
                <c:pt idx="817">
                  <c:v>1622688</c:v>
                </c:pt>
                <c:pt idx="818">
                  <c:v>1622136</c:v>
                </c:pt>
                <c:pt idx="819">
                  <c:v>1620204</c:v>
                </c:pt>
                <c:pt idx="820">
                  <c:v>1620204</c:v>
                </c:pt>
                <c:pt idx="821">
                  <c:v>1619220</c:v>
                </c:pt>
                <c:pt idx="822">
                  <c:v>1617259</c:v>
                </c:pt>
                <c:pt idx="823">
                  <c:v>1610497</c:v>
                </c:pt>
                <c:pt idx="824">
                  <c:v>1609519</c:v>
                </c:pt>
                <c:pt idx="825">
                  <c:v>1609986</c:v>
                </c:pt>
                <c:pt idx="826">
                  <c:v>1609556</c:v>
                </c:pt>
                <c:pt idx="827">
                  <c:v>1607518</c:v>
                </c:pt>
                <c:pt idx="828">
                  <c:v>1606169</c:v>
                </c:pt>
                <c:pt idx="829">
                  <c:v>1606161</c:v>
                </c:pt>
                <c:pt idx="830">
                  <c:v>1605137</c:v>
                </c:pt>
                <c:pt idx="831">
                  <c:v>1603461</c:v>
                </c:pt>
                <c:pt idx="832">
                  <c:v>1608156</c:v>
                </c:pt>
                <c:pt idx="833">
                  <c:v>1607800</c:v>
                </c:pt>
                <c:pt idx="834">
                  <c:v>1607806</c:v>
                </c:pt>
                <c:pt idx="835">
                  <c:v>1607808</c:v>
                </c:pt>
                <c:pt idx="836">
                  <c:v>1607808</c:v>
                </c:pt>
                <c:pt idx="837">
                  <c:v>1607801</c:v>
                </c:pt>
                <c:pt idx="838">
                  <c:v>1607796</c:v>
                </c:pt>
                <c:pt idx="839">
                  <c:v>1607947</c:v>
                </c:pt>
                <c:pt idx="840">
                  <c:v>1606823</c:v>
                </c:pt>
                <c:pt idx="841">
                  <c:v>1609631</c:v>
                </c:pt>
                <c:pt idx="842">
                  <c:v>1608800</c:v>
                </c:pt>
                <c:pt idx="843">
                  <c:v>1608900</c:v>
                </c:pt>
                <c:pt idx="844">
                  <c:v>1611860</c:v>
                </c:pt>
                <c:pt idx="845">
                  <c:v>1611876</c:v>
                </c:pt>
                <c:pt idx="846">
                  <c:v>1608845</c:v>
                </c:pt>
                <c:pt idx="847">
                  <c:v>1606279</c:v>
                </c:pt>
                <c:pt idx="848">
                  <c:v>1606540</c:v>
                </c:pt>
                <c:pt idx="849">
                  <c:v>1604663</c:v>
                </c:pt>
                <c:pt idx="850">
                  <c:v>1598196</c:v>
                </c:pt>
                <c:pt idx="851">
                  <c:v>1598196</c:v>
                </c:pt>
                <c:pt idx="852">
                  <c:v>1615821</c:v>
                </c:pt>
                <c:pt idx="853">
                  <c:v>1615839</c:v>
                </c:pt>
                <c:pt idx="854">
                  <c:v>1615839</c:v>
                </c:pt>
                <c:pt idx="855">
                  <c:v>1615823</c:v>
                </c:pt>
                <c:pt idx="856">
                  <c:v>1615820</c:v>
                </c:pt>
                <c:pt idx="857">
                  <c:v>1616625</c:v>
                </c:pt>
                <c:pt idx="858">
                  <c:v>1614163</c:v>
                </c:pt>
                <c:pt idx="859">
                  <c:v>1614445</c:v>
                </c:pt>
                <c:pt idx="860">
                  <c:v>1615773</c:v>
                </c:pt>
                <c:pt idx="861">
                  <c:v>1615770</c:v>
                </c:pt>
                <c:pt idx="862">
                  <c:v>1616707</c:v>
                </c:pt>
                <c:pt idx="863">
                  <c:v>1614864</c:v>
                </c:pt>
                <c:pt idx="864">
                  <c:v>1614896</c:v>
                </c:pt>
                <c:pt idx="865">
                  <c:v>1616658</c:v>
                </c:pt>
                <c:pt idx="866">
                  <c:v>1618908</c:v>
                </c:pt>
                <c:pt idx="867">
                  <c:v>1619675</c:v>
                </c:pt>
                <c:pt idx="868">
                  <c:v>1619683</c:v>
                </c:pt>
                <c:pt idx="869">
                  <c:v>1619707</c:v>
                </c:pt>
                <c:pt idx="870">
                  <c:v>1620266</c:v>
                </c:pt>
                <c:pt idx="871">
                  <c:v>1620520</c:v>
                </c:pt>
                <c:pt idx="872">
                  <c:v>1619920</c:v>
                </c:pt>
                <c:pt idx="873">
                  <c:v>1621288</c:v>
                </c:pt>
                <c:pt idx="874">
                  <c:v>1622426</c:v>
                </c:pt>
                <c:pt idx="875">
                  <c:v>1618875</c:v>
                </c:pt>
                <c:pt idx="876">
                  <c:v>1619149</c:v>
                </c:pt>
                <c:pt idx="877">
                  <c:v>1619824</c:v>
                </c:pt>
                <c:pt idx="878">
                  <c:v>1620272</c:v>
                </c:pt>
                <c:pt idx="879">
                  <c:v>1622180</c:v>
                </c:pt>
                <c:pt idx="880">
                  <c:v>1623578</c:v>
                </c:pt>
                <c:pt idx="881">
                  <c:v>1624391</c:v>
                </c:pt>
                <c:pt idx="882">
                  <c:v>1624666</c:v>
                </c:pt>
                <c:pt idx="883">
                  <c:v>1625326</c:v>
                </c:pt>
                <c:pt idx="884">
                  <c:v>1625336</c:v>
                </c:pt>
                <c:pt idx="885">
                  <c:v>1625572</c:v>
                </c:pt>
                <c:pt idx="886">
                  <c:v>1625585</c:v>
                </c:pt>
                <c:pt idx="887">
                  <c:v>1625578</c:v>
                </c:pt>
                <c:pt idx="888">
                  <c:v>1625597</c:v>
                </c:pt>
                <c:pt idx="889">
                  <c:v>1625228</c:v>
                </c:pt>
                <c:pt idx="890">
                  <c:v>1625240</c:v>
                </c:pt>
                <c:pt idx="891">
                  <c:v>1625197</c:v>
                </c:pt>
                <c:pt idx="892">
                  <c:v>1625150</c:v>
                </c:pt>
                <c:pt idx="893">
                  <c:v>1626308</c:v>
                </c:pt>
                <c:pt idx="894">
                  <c:v>1626885</c:v>
                </c:pt>
                <c:pt idx="895">
                  <c:v>1626862</c:v>
                </c:pt>
                <c:pt idx="896">
                  <c:v>1626862</c:v>
                </c:pt>
                <c:pt idx="897">
                  <c:v>1626945</c:v>
                </c:pt>
                <c:pt idx="898">
                  <c:v>1627125</c:v>
                </c:pt>
                <c:pt idx="899">
                  <c:v>1627554</c:v>
                </c:pt>
                <c:pt idx="900">
                  <c:v>1627890</c:v>
                </c:pt>
                <c:pt idx="901">
                  <c:v>1627901</c:v>
                </c:pt>
                <c:pt idx="902">
                  <c:v>1627276</c:v>
                </c:pt>
                <c:pt idx="903">
                  <c:v>1627258</c:v>
                </c:pt>
                <c:pt idx="904">
                  <c:v>1628356</c:v>
                </c:pt>
                <c:pt idx="905">
                  <c:v>1628359</c:v>
                </c:pt>
                <c:pt idx="906">
                  <c:v>1628556</c:v>
                </c:pt>
                <c:pt idx="907">
                  <c:v>1626382</c:v>
                </c:pt>
                <c:pt idx="908">
                  <c:v>1626203</c:v>
                </c:pt>
                <c:pt idx="909">
                  <c:v>1626095</c:v>
                </c:pt>
                <c:pt idx="910">
                  <c:v>1625354</c:v>
                </c:pt>
                <c:pt idx="911">
                  <c:v>1624844</c:v>
                </c:pt>
                <c:pt idx="912">
                  <c:v>1623758</c:v>
                </c:pt>
                <c:pt idx="913">
                  <c:v>1623663</c:v>
                </c:pt>
                <c:pt idx="914">
                  <c:v>1623320</c:v>
                </c:pt>
                <c:pt idx="915">
                  <c:v>1623157</c:v>
                </c:pt>
                <c:pt idx="916">
                  <c:v>1623786</c:v>
                </c:pt>
                <c:pt idx="917">
                  <c:v>1624661</c:v>
                </c:pt>
                <c:pt idx="918">
                  <c:v>1624577</c:v>
                </c:pt>
                <c:pt idx="919">
                  <c:v>1624451</c:v>
                </c:pt>
                <c:pt idx="920">
                  <c:v>1624371</c:v>
                </c:pt>
                <c:pt idx="921">
                  <c:v>1624808</c:v>
                </c:pt>
                <c:pt idx="922">
                  <c:v>1624892</c:v>
                </c:pt>
                <c:pt idx="923">
                  <c:v>1623422</c:v>
                </c:pt>
                <c:pt idx="924">
                  <c:v>1623431</c:v>
                </c:pt>
                <c:pt idx="925">
                  <c:v>1623073</c:v>
                </c:pt>
                <c:pt idx="926">
                  <c:v>1622886</c:v>
                </c:pt>
                <c:pt idx="927">
                  <c:v>1622398</c:v>
                </c:pt>
                <c:pt idx="928">
                  <c:v>1621794</c:v>
                </c:pt>
                <c:pt idx="929">
                  <c:v>1621787</c:v>
                </c:pt>
                <c:pt idx="930">
                  <c:v>1621783</c:v>
                </c:pt>
                <c:pt idx="931">
                  <c:v>1621782</c:v>
                </c:pt>
                <c:pt idx="932">
                  <c:v>1621788</c:v>
                </c:pt>
                <c:pt idx="933">
                  <c:v>1621814</c:v>
                </c:pt>
                <c:pt idx="934">
                  <c:v>1621815</c:v>
                </c:pt>
                <c:pt idx="935">
                  <c:v>1621782</c:v>
                </c:pt>
                <c:pt idx="936">
                  <c:v>1620847</c:v>
                </c:pt>
                <c:pt idx="937">
                  <c:v>1620421</c:v>
                </c:pt>
                <c:pt idx="938">
                  <c:v>1619938</c:v>
                </c:pt>
                <c:pt idx="939">
                  <c:v>1620333</c:v>
                </c:pt>
                <c:pt idx="940">
                  <c:v>1620346</c:v>
                </c:pt>
                <c:pt idx="941">
                  <c:v>1620426</c:v>
                </c:pt>
                <c:pt idx="942">
                  <c:v>1619441</c:v>
                </c:pt>
                <c:pt idx="943">
                  <c:v>1619451</c:v>
                </c:pt>
                <c:pt idx="944">
                  <c:v>1619834</c:v>
                </c:pt>
                <c:pt idx="945">
                  <c:v>1619883</c:v>
                </c:pt>
                <c:pt idx="946">
                  <c:v>1619890</c:v>
                </c:pt>
                <c:pt idx="947">
                  <c:v>1619760</c:v>
                </c:pt>
                <c:pt idx="948">
                  <c:v>1618572</c:v>
                </c:pt>
                <c:pt idx="949">
                  <c:v>1618529</c:v>
                </c:pt>
                <c:pt idx="950">
                  <c:v>1618883</c:v>
                </c:pt>
                <c:pt idx="951">
                  <c:v>1618900</c:v>
                </c:pt>
                <c:pt idx="952">
                  <c:v>1618982</c:v>
                </c:pt>
                <c:pt idx="953">
                  <c:v>1618837</c:v>
                </c:pt>
                <c:pt idx="954">
                  <c:v>1618825</c:v>
                </c:pt>
                <c:pt idx="955">
                  <c:v>1618861</c:v>
                </c:pt>
                <c:pt idx="956">
                  <c:v>1618618</c:v>
                </c:pt>
                <c:pt idx="957">
                  <c:v>1618630</c:v>
                </c:pt>
                <c:pt idx="958">
                  <c:v>1618021</c:v>
                </c:pt>
                <c:pt idx="959">
                  <c:v>1618028</c:v>
                </c:pt>
                <c:pt idx="960">
                  <c:v>1618167</c:v>
                </c:pt>
                <c:pt idx="961">
                  <c:v>1617825</c:v>
                </c:pt>
                <c:pt idx="962">
                  <c:v>1616810</c:v>
                </c:pt>
                <c:pt idx="963">
                  <c:v>1616814</c:v>
                </c:pt>
                <c:pt idx="964">
                  <c:v>1617623</c:v>
                </c:pt>
                <c:pt idx="965">
                  <c:v>1612112</c:v>
                </c:pt>
                <c:pt idx="966">
                  <c:v>1603148</c:v>
                </c:pt>
                <c:pt idx="967">
                  <c:v>1603169</c:v>
                </c:pt>
                <c:pt idx="968">
                  <c:v>1599856</c:v>
                </c:pt>
                <c:pt idx="969">
                  <c:v>1600353</c:v>
                </c:pt>
                <c:pt idx="970">
                  <c:v>1601396</c:v>
                </c:pt>
                <c:pt idx="971">
                  <c:v>1603944</c:v>
                </c:pt>
                <c:pt idx="972">
                  <c:v>1604429</c:v>
                </c:pt>
                <c:pt idx="973">
                  <c:v>1609853</c:v>
                </c:pt>
                <c:pt idx="974">
                  <c:v>1610724</c:v>
                </c:pt>
                <c:pt idx="975">
                  <c:v>1610764</c:v>
                </c:pt>
                <c:pt idx="976">
                  <c:v>1610984</c:v>
                </c:pt>
                <c:pt idx="977">
                  <c:v>1614398</c:v>
                </c:pt>
                <c:pt idx="978">
                  <c:v>1615200</c:v>
                </c:pt>
                <c:pt idx="979">
                  <c:v>1615238</c:v>
                </c:pt>
                <c:pt idx="980">
                  <c:v>1615626</c:v>
                </c:pt>
                <c:pt idx="981">
                  <c:v>1615620</c:v>
                </c:pt>
                <c:pt idx="982">
                  <c:v>1618236</c:v>
                </c:pt>
                <c:pt idx="983">
                  <c:v>1619729</c:v>
                </c:pt>
                <c:pt idx="984">
                  <c:v>1620161</c:v>
                </c:pt>
                <c:pt idx="985">
                  <c:v>1620577</c:v>
                </c:pt>
                <c:pt idx="986">
                  <c:v>1621120</c:v>
                </c:pt>
                <c:pt idx="987">
                  <c:v>1621382</c:v>
                </c:pt>
                <c:pt idx="988">
                  <c:v>1621457</c:v>
                </c:pt>
                <c:pt idx="989">
                  <c:v>1621461</c:v>
                </c:pt>
                <c:pt idx="990">
                  <c:v>1621965</c:v>
                </c:pt>
                <c:pt idx="991">
                  <c:v>1621961</c:v>
                </c:pt>
                <c:pt idx="992">
                  <c:v>1621962</c:v>
                </c:pt>
                <c:pt idx="993">
                  <c:v>1618279</c:v>
                </c:pt>
                <c:pt idx="994">
                  <c:v>1617364</c:v>
                </c:pt>
                <c:pt idx="995">
                  <c:v>1617907</c:v>
                </c:pt>
                <c:pt idx="996">
                  <c:v>1617907</c:v>
                </c:pt>
                <c:pt idx="997">
                  <c:v>1617907</c:v>
                </c:pt>
                <c:pt idx="998">
                  <c:v>1619389</c:v>
                </c:pt>
                <c:pt idx="999">
                  <c:v>1620656</c:v>
                </c:pt>
                <c:pt idx="1000">
                  <c:v>1621860</c:v>
                </c:pt>
                <c:pt idx="1001">
                  <c:v>1621098</c:v>
                </c:pt>
                <c:pt idx="1002">
                  <c:v>1621099</c:v>
                </c:pt>
                <c:pt idx="1003">
                  <c:v>1621107</c:v>
                </c:pt>
                <c:pt idx="1004">
                  <c:v>1621115</c:v>
                </c:pt>
                <c:pt idx="1005">
                  <c:v>1621110</c:v>
                </c:pt>
                <c:pt idx="1006">
                  <c:v>1621139</c:v>
                </c:pt>
                <c:pt idx="1007">
                  <c:v>1621001</c:v>
                </c:pt>
                <c:pt idx="1008">
                  <c:v>1621006</c:v>
                </c:pt>
                <c:pt idx="1009">
                  <c:v>1622093</c:v>
                </c:pt>
                <c:pt idx="1010">
                  <c:v>1621344</c:v>
                </c:pt>
                <c:pt idx="1011">
                  <c:v>1621438</c:v>
                </c:pt>
                <c:pt idx="1012">
                  <c:v>1622472</c:v>
                </c:pt>
                <c:pt idx="1013">
                  <c:v>1623578</c:v>
                </c:pt>
                <c:pt idx="1014">
                  <c:v>1626151</c:v>
                </c:pt>
                <c:pt idx="1015">
                  <c:v>1626646</c:v>
                </c:pt>
                <c:pt idx="1016">
                  <c:v>1626735</c:v>
                </c:pt>
                <c:pt idx="1017">
                  <c:v>1626263</c:v>
                </c:pt>
                <c:pt idx="1018">
                  <c:v>1626013</c:v>
                </c:pt>
                <c:pt idx="1019">
                  <c:v>1625915</c:v>
                </c:pt>
                <c:pt idx="1020">
                  <c:v>1620619</c:v>
                </c:pt>
                <c:pt idx="1021">
                  <c:v>1624305</c:v>
                </c:pt>
                <c:pt idx="1022">
                  <c:v>1626480</c:v>
                </c:pt>
                <c:pt idx="1023">
                  <c:v>1626285</c:v>
                </c:pt>
                <c:pt idx="1024">
                  <c:v>1626323</c:v>
                </c:pt>
                <c:pt idx="1025">
                  <c:v>1626293</c:v>
                </c:pt>
                <c:pt idx="1026">
                  <c:v>1625899</c:v>
                </c:pt>
                <c:pt idx="1027">
                  <c:v>1624922</c:v>
                </c:pt>
                <c:pt idx="1028">
                  <c:v>1624915</c:v>
                </c:pt>
                <c:pt idx="1029">
                  <c:v>1622305</c:v>
                </c:pt>
                <c:pt idx="1030">
                  <c:v>1623788</c:v>
                </c:pt>
                <c:pt idx="1031">
                  <c:v>1623814</c:v>
                </c:pt>
                <c:pt idx="1032">
                  <c:v>1624380</c:v>
                </c:pt>
                <c:pt idx="1033">
                  <c:v>1625561</c:v>
                </c:pt>
                <c:pt idx="1034">
                  <c:v>1625533</c:v>
                </c:pt>
                <c:pt idx="1035">
                  <c:v>1626675</c:v>
                </c:pt>
                <c:pt idx="1036">
                  <c:v>1628751</c:v>
                </c:pt>
                <c:pt idx="1037">
                  <c:v>1628770</c:v>
                </c:pt>
                <c:pt idx="1038">
                  <c:v>1628805</c:v>
                </c:pt>
                <c:pt idx="1039">
                  <c:v>1629650</c:v>
                </c:pt>
                <c:pt idx="1040">
                  <c:v>1630152</c:v>
                </c:pt>
                <c:pt idx="1041">
                  <c:v>1630915</c:v>
                </c:pt>
                <c:pt idx="1042">
                  <c:v>1632124</c:v>
                </c:pt>
                <c:pt idx="1043">
                  <c:v>1635327</c:v>
                </c:pt>
                <c:pt idx="1044">
                  <c:v>1638222</c:v>
                </c:pt>
                <c:pt idx="1045">
                  <c:v>1637190</c:v>
                </c:pt>
                <c:pt idx="1046">
                  <c:v>1636742</c:v>
                </c:pt>
                <c:pt idx="1047">
                  <c:v>1637332</c:v>
                </c:pt>
                <c:pt idx="1048">
                  <c:v>1637314</c:v>
                </c:pt>
                <c:pt idx="1049">
                  <c:v>1636835</c:v>
                </c:pt>
                <c:pt idx="1050">
                  <c:v>1636685</c:v>
                </c:pt>
                <c:pt idx="1051">
                  <c:v>1631679</c:v>
                </c:pt>
                <c:pt idx="1052">
                  <c:v>1634215</c:v>
                </c:pt>
                <c:pt idx="1053">
                  <c:v>1634215</c:v>
                </c:pt>
                <c:pt idx="1054">
                  <c:v>1633273</c:v>
                </c:pt>
                <c:pt idx="1055">
                  <c:v>1630466</c:v>
                </c:pt>
                <c:pt idx="1056">
                  <c:v>1630126</c:v>
                </c:pt>
                <c:pt idx="1057">
                  <c:v>1630133</c:v>
                </c:pt>
                <c:pt idx="1058">
                  <c:v>1630148</c:v>
                </c:pt>
                <c:pt idx="1059">
                  <c:v>1630125</c:v>
                </c:pt>
                <c:pt idx="1060">
                  <c:v>1630123</c:v>
                </c:pt>
                <c:pt idx="1061">
                  <c:v>1628672</c:v>
                </c:pt>
                <c:pt idx="1062">
                  <c:v>1629557</c:v>
                </c:pt>
                <c:pt idx="1063">
                  <c:v>1629150</c:v>
                </c:pt>
                <c:pt idx="1064">
                  <c:v>1630104</c:v>
                </c:pt>
                <c:pt idx="1065">
                  <c:v>1631810</c:v>
                </c:pt>
                <c:pt idx="1066">
                  <c:v>1631820</c:v>
                </c:pt>
                <c:pt idx="1067">
                  <c:v>1635849</c:v>
                </c:pt>
                <c:pt idx="1068">
                  <c:v>1635597</c:v>
                </c:pt>
                <c:pt idx="1069">
                  <c:v>1634643</c:v>
                </c:pt>
                <c:pt idx="1070">
                  <c:v>1632806</c:v>
                </c:pt>
                <c:pt idx="1071">
                  <c:v>1631674</c:v>
                </c:pt>
                <c:pt idx="1072">
                  <c:v>1631450</c:v>
                </c:pt>
                <c:pt idx="1073">
                  <c:v>1632341</c:v>
                </c:pt>
                <c:pt idx="1074">
                  <c:v>1633693</c:v>
                </c:pt>
                <c:pt idx="1075">
                  <c:v>1633698</c:v>
                </c:pt>
                <c:pt idx="1076">
                  <c:v>1633703</c:v>
                </c:pt>
                <c:pt idx="1077">
                  <c:v>1633711</c:v>
                </c:pt>
                <c:pt idx="1078">
                  <c:v>1633564</c:v>
                </c:pt>
                <c:pt idx="1079">
                  <c:v>1633703</c:v>
                </c:pt>
                <c:pt idx="1080">
                  <c:v>1633703</c:v>
                </c:pt>
                <c:pt idx="1081">
                  <c:v>1633241</c:v>
                </c:pt>
                <c:pt idx="1082">
                  <c:v>1637777</c:v>
                </c:pt>
                <c:pt idx="1083">
                  <c:v>1638950</c:v>
                </c:pt>
                <c:pt idx="1084">
                  <c:v>1638415</c:v>
                </c:pt>
                <c:pt idx="1085">
                  <c:v>1638404</c:v>
                </c:pt>
                <c:pt idx="1086">
                  <c:v>1638437</c:v>
                </c:pt>
                <c:pt idx="1087">
                  <c:v>1639160</c:v>
                </c:pt>
                <c:pt idx="1088">
                  <c:v>1639455</c:v>
                </c:pt>
                <c:pt idx="1089">
                  <c:v>1641624</c:v>
                </c:pt>
                <c:pt idx="1090">
                  <c:v>1641640</c:v>
                </c:pt>
                <c:pt idx="1091">
                  <c:v>1643190</c:v>
                </c:pt>
                <c:pt idx="1092">
                  <c:v>1653140</c:v>
                </c:pt>
                <c:pt idx="1093">
                  <c:v>1653150</c:v>
                </c:pt>
                <c:pt idx="1094">
                  <c:v>1650291</c:v>
                </c:pt>
                <c:pt idx="1095">
                  <c:v>1645209</c:v>
                </c:pt>
                <c:pt idx="1096">
                  <c:v>1645325</c:v>
                </c:pt>
                <c:pt idx="1097">
                  <c:v>1645280</c:v>
                </c:pt>
                <c:pt idx="1098">
                  <c:v>1648726</c:v>
                </c:pt>
                <c:pt idx="1099">
                  <c:v>1653212</c:v>
                </c:pt>
                <c:pt idx="1100">
                  <c:v>1653200</c:v>
                </c:pt>
                <c:pt idx="1101">
                  <c:v>1653206</c:v>
                </c:pt>
                <c:pt idx="1102">
                  <c:v>1653209</c:v>
                </c:pt>
                <c:pt idx="1103">
                  <c:v>1653218</c:v>
                </c:pt>
                <c:pt idx="1104">
                  <c:v>1653218</c:v>
                </c:pt>
                <c:pt idx="1105">
                  <c:v>1653218</c:v>
                </c:pt>
                <c:pt idx="1106">
                  <c:v>1653026</c:v>
                </c:pt>
                <c:pt idx="1107">
                  <c:v>1662090</c:v>
                </c:pt>
                <c:pt idx="1108">
                  <c:v>1662998</c:v>
                </c:pt>
                <c:pt idx="1109">
                  <c:v>1663119</c:v>
                </c:pt>
                <c:pt idx="1110">
                  <c:v>1659255</c:v>
                </c:pt>
                <c:pt idx="1111">
                  <c:v>1658332</c:v>
                </c:pt>
                <c:pt idx="1112">
                  <c:v>1654332</c:v>
                </c:pt>
                <c:pt idx="1113">
                  <c:v>1654380</c:v>
                </c:pt>
                <c:pt idx="1114">
                  <c:v>1654850</c:v>
                </c:pt>
                <c:pt idx="1115">
                  <c:v>1654590</c:v>
                </c:pt>
                <c:pt idx="1116">
                  <c:v>1661647</c:v>
                </c:pt>
                <c:pt idx="1117">
                  <c:v>1666288</c:v>
                </c:pt>
                <c:pt idx="1118">
                  <c:v>1664390</c:v>
                </c:pt>
                <c:pt idx="1119">
                  <c:v>1664395</c:v>
                </c:pt>
                <c:pt idx="1120">
                  <c:v>1666625</c:v>
                </c:pt>
                <c:pt idx="1121">
                  <c:v>1666858</c:v>
                </c:pt>
                <c:pt idx="1122">
                  <c:v>1655729</c:v>
                </c:pt>
                <c:pt idx="1123">
                  <c:v>1649440</c:v>
                </c:pt>
                <c:pt idx="1124">
                  <c:v>1643931</c:v>
                </c:pt>
                <c:pt idx="1125">
                  <c:v>1645265</c:v>
                </c:pt>
                <c:pt idx="1126">
                  <c:v>1643904</c:v>
                </c:pt>
                <c:pt idx="1127">
                  <c:v>1631184</c:v>
                </c:pt>
                <c:pt idx="1128">
                  <c:v>1631936</c:v>
                </c:pt>
                <c:pt idx="1129">
                  <c:v>1632490</c:v>
                </c:pt>
                <c:pt idx="1130">
                  <c:v>1639835</c:v>
                </c:pt>
                <c:pt idx="1131">
                  <c:v>1627964</c:v>
                </c:pt>
                <c:pt idx="1132">
                  <c:v>1620616</c:v>
                </c:pt>
                <c:pt idx="1133">
                  <c:v>1626047</c:v>
                </c:pt>
                <c:pt idx="1134">
                  <c:v>1626054</c:v>
                </c:pt>
                <c:pt idx="1135">
                  <c:v>1626045</c:v>
                </c:pt>
                <c:pt idx="1136">
                  <c:v>1626260</c:v>
                </c:pt>
                <c:pt idx="1137">
                  <c:v>1625972</c:v>
                </c:pt>
                <c:pt idx="1138">
                  <c:v>1626006</c:v>
                </c:pt>
                <c:pt idx="1139">
                  <c:v>1620559</c:v>
                </c:pt>
                <c:pt idx="1140">
                  <c:v>1614682</c:v>
                </c:pt>
                <c:pt idx="1141">
                  <c:v>1618725</c:v>
                </c:pt>
                <c:pt idx="1142">
                  <c:v>1616565</c:v>
                </c:pt>
                <c:pt idx="1143">
                  <c:v>1615913</c:v>
                </c:pt>
                <c:pt idx="1144">
                  <c:v>1612814</c:v>
                </c:pt>
                <c:pt idx="1145">
                  <c:v>1616506</c:v>
                </c:pt>
                <c:pt idx="1146">
                  <c:v>1617110</c:v>
                </c:pt>
                <c:pt idx="1147">
                  <c:v>1614894</c:v>
                </c:pt>
                <c:pt idx="1148">
                  <c:v>1611735</c:v>
                </c:pt>
                <c:pt idx="1149">
                  <c:v>1612568</c:v>
                </c:pt>
                <c:pt idx="1150">
                  <c:v>1613163</c:v>
                </c:pt>
                <c:pt idx="1151">
                  <c:v>1613150</c:v>
                </c:pt>
                <c:pt idx="1152">
                  <c:v>1613197</c:v>
                </c:pt>
                <c:pt idx="1153">
                  <c:v>1613250</c:v>
                </c:pt>
                <c:pt idx="1154">
                  <c:v>1614280</c:v>
                </c:pt>
                <c:pt idx="1155">
                  <c:v>1614900</c:v>
                </c:pt>
                <c:pt idx="1156">
                  <c:v>1614862</c:v>
                </c:pt>
                <c:pt idx="1157">
                  <c:v>1615791</c:v>
                </c:pt>
                <c:pt idx="1158">
                  <c:v>1614757</c:v>
                </c:pt>
                <c:pt idx="1159">
                  <c:v>1614116</c:v>
                </c:pt>
                <c:pt idx="1160">
                  <c:v>1614267</c:v>
                </c:pt>
                <c:pt idx="1161">
                  <c:v>1614207</c:v>
                </c:pt>
                <c:pt idx="1162">
                  <c:v>1614110</c:v>
                </c:pt>
                <c:pt idx="1163">
                  <c:v>1614128</c:v>
                </c:pt>
                <c:pt idx="1164">
                  <c:v>1613994</c:v>
                </c:pt>
                <c:pt idx="1165">
                  <c:v>1612062</c:v>
                </c:pt>
                <c:pt idx="1166">
                  <c:v>1610275</c:v>
                </c:pt>
                <c:pt idx="1167">
                  <c:v>1610020</c:v>
                </c:pt>
                <c:pt idx="1168">
                  <c:v>1609470</c:v>
                </c:pt>
                <c:pt idx="1169">
                  <c:v>1608750</c:v>
                </c:pt>
                <c:pt idx="1170">
                  <c:v>1608750</c:v>
                </c:pt>
                <c:pt idx="1171">
                  <c:v>1608300</c:v>
                </c:pt>
                <c:pt idx="1172">
                  <c:v>1608025</c:v>
                </c:pt>
                <c:pt idx="1173">
                  <c:v>1607066</c:v>
                </c:pt>
                <c:pt idx="1174">
                  <c:v>1608079</c:v>
                </c:pt>
                <c:pt idx="1175">
                  <c:v>1607611</c:v>
                </c:pt>
                <c:pt idx="1176">
                  <c:v>1607407</c:v>
                </c:pt>
                <c:pt idx="1177">
                  <c:v>1605999</c:v>
                </c:pt>
                <c:pt idx="1178">
                  <c:v>1605999</c:v>
                </c:pt>
                <c:pt idx="1179">
                  <c:v>1605343</c:v>
                </c:pt>
                <c:pt idx="1180">
                  <c:v>1605148</c:v>
                </c:pt>
                <c:pt idx="1181">
                  <c:v>1605316</c:v>
                </c:pt>
                <c:pt idx="1182">
                  <c:v>1605316</c:v>
                </c:pt>
                <c:pt idx="1183">
                  <c:v>1605316</c:v>
                </c:pt>
                <c:pt idx="1184">
                  <c:v>1605359</c:v>
                </c:pt>
                <c:pt idx="1185">
                  <c:v>1605359</c:v>
                </c:pt>
                <c:pt idx="1186">
                  <c:v>1604533</c:v>
                </c:pt>
                <c:pt idx="1187">
                  <c:v>1603657</c:v>
                </c:pt>
                <c:pt idx="1188">
                  <c:v>1602250</c:v>
                </c:pt>
                <c:pt idx="1189">
                  <c:v>1602918</c:v>
                </c:pt>
                <c:pt idx="1190">
                  <c:v>1602252</c:v>
                </c:pt>
                <c:pt idx="1191">
                  <c:v>1600634</c:v>
                </c:pt>
                <c:pt idx="1192">
                  <c:v>1602324</c:v>
                </c:pt>
                <c:pt idx="1193">
                  <c:v>1602324</c:v>
                </c:pt>
                <c:pt idx="1194">
                  <c:v>1602324</c:v>
                </c:pt>
                <c:pt idx="1195">
                  <c:v>1602324</c:v>
                </c:pt>
                <c:pt idx="1196">
                  <c:v>1602324</c:v>
                </c:pt>
                <c:pt idx="1197">
                  <c:v>1602324</c:v>
                </c:pt>
                <c:pt idx="1198">
                  <c:v>1602324</c:v>
                </c:pt>
                <c:pt idx="1199">
                  <c:v>1602304</c:v>
                </c:pt>
                <c:pt idx="1200">
                  <c:v>1602284</c:v>
                </c:pt>
                <c:pt idx="1201">
                  <c:v>1602506</c:v>
                </c:pt>
                <c:pt idx="1202">
                  <c:v>1602506</c:v>
                </c:pt>
                <c:pt idx="1203">
                  <c:v>1602506</c:v>
                </c:pt>
                <c:pt idx="1204">
                  <c:v>1602506</c:v>
                </c:pt>
                <c:pt idx="1205">
                  <c:v>1602506</c:v>
                </c:pt>
                <c:pt idx="1206">
                  <c:v>1602506</c:v>
                </c:pt>
                <c:pt idx="1207">
                  <c:v>1602506</c:v>
                </c:pt>
                <c:pt idx="1208">
                  <c:v>1602506</c:v>
                </c:pt>
                <c:pt idx="1209">
                  <c:v>1602506</c:v>
                </c:pt>
                <c:pt idx="1210">
                  <c:v>1602400</c:v>
                </c:pt>
                <c:pt idx="1211">
                  <c:v>1602675</c:v>
                </c:pt>
                <c:pt idx="1212">
                  <c:v>1602506</c:v>
                </c:pt>
                <c:pt idx="1213">
                  <c:v>1602506</c:v>
                </c:pt>
                <c:pt idx="1214">
                  <c:v>1602506</c:v>
                </c:pt>
                <c:pt idx="1215">
                  <c:v>1602517</c:v>
                </c:pt>
                <c:pt idx="1216">
                  <c:v>1602517</c:v>
                </c:pt>
                <c:pt idx="1217">
                  <c:v>1602517</c:v>
                </c:pt>
                <c:pt idx="1218">
                  <c:v>1602517</c:v>
                </c:pt>
                <c:pt idx="1219">
                  <c:v>1600744</c:v>
                </c:pt>
                <c:pt idx="1220">
                  <c:v>1600720</c:v>
                </c:pt>
                <c:pt idx="1221">
                  <c:v>1599850</c:v>
                </c:pt>
                <c:pt idx="1222">
                  <c:v>1598078</c:v>
                </c:pt>
                <c:pt idx="1223">
                  <c:v>1595800</c:v>
                </c:pt>
                <c:pt idx="1224">
                  <c:v>1596100</c:v>
                </c:pt>
                <c:pt idx="1225">
                  <c:v>1594975</c:v>
                </c:pt>
                <c:pt idx="1226">
                  <c:v>1594931</c:v>
                </c:pt>
                <c:pt idx="1227">
                  <c:v>1595425</c:v>
                </c:pt>
                <c:pt idx="1228">
                  <c:v>1594565</c:v>
                </c:pt>
                <c:pt idx="1229">
                  <c:v>1594572</c:v>
                </c:pt>
                <c:pt idx="1230">
                  <c:v>1594105</c:v>
                </c:pt>
                <c:pt idx="1231">
                  <c:v>1592155</c:v>
                </c:pt>
                <c:pt idx="1232">
                  <c:v>1590460</c:v>
                </c:pt>
                <c:pt idx="1233">
                  <c:v>1589586</c:v>
                </c:pt>
                <c:pt idx="1234">
                  <c:v>1589287</c:v>
                </c:pt>
                <c:pt idx="1235">
                  <c:v>1589166</c:v>
                </c:pt>
                <c:pt idx="1236">
                  <c:v>1592938</c:v>
                </c:pt>
                <c:pt idx="1237">
                  <c:v>1593640</c:v>
                </c:pt>
                <c:pt idx="1238">
                  <c:v>1594475</c:v>
                </c:pt>
                <c:pt idx="1239">
                  <c:v>1594475</c:v>
                </c:pt>
                <c:pt idx="1240">
                  <c:v>1594793</c:v>
                </c:pt>
                <c:pt idx="1241">
                  <c:v>1596400</c:v>
                </c:pt>
                <c:pt idx="1242">
                  <c:v>1599603</c:v>
                </c:pt>
                <c:pt idx="1243">
                  <c:v>1597665</c:v>
                </c:pt>
                <c:pt idx="1244">
                  <c:v>1598350</c:v>
                </c:pt>
                <c:pt idx="1245">
                  <c:v>1597440</c:v>
                </c:pt>
                <c:pt idx="1246">
                  <c:v>1597440</c:v>
                </c:pt>
                <c:pt idx="1247">
                  <c:v>1596352</c:v>
                </c:pt>
                <c:pt idx="1248">
                  <c:v>1596352</c:v>
                </c:pt>
                <c:pt idx="1249">
                  <c:v>1596117</c:v>
                </c:pt>
                <c:pt idx="1250">
                  <c:v>1596336</c:v>
                </c:pt>
                <c:pt idx="1251">
                  <c:v>1598361</c:v>
                </c:pt>
                <c:pt idx="1252">
                  <c:v>1596195</c:v>
                </c:pt>
                <c:pt idx="1253">
                  <c:v>1596327</c:v>
                </c:pt>
                <c:pt idx="1254">
                  <c:v>1590471</c:v>
                </c:pt>
                <c:pt idx="1255">
                  <c:v>1593609</c:v>
                </c:pt>
                <c:pt idx="1256">
                  <c:v>1593130</c:v>
                </c:pt>
                <c:pt idx="1257">
                  <c:v>1596098</c:v>
                </c:pt>
                <c:pt idx="1258">
                  <c:v>1596728</c:v>
                </c:pt>
                <c:pt idx="1259">
                  <c:v>1596044</c:v>
                </c:pt>
                <c:pt idx="1260">
                  <c:v>1597403</c:v>
                </c:pt>
                <c:pt idx="1261">
                  <c:v>1597403</c:v>
                </c:pt>
                <c:pt idx="1262">
                  <c:v>1597403</c:v>
                </c:pt>
                <c:pt idx="1263">
                  <c:v>1597403</c:v>
                </c:pt>
                <c:pt idx="1264">
                  <c:v>1597353</c:v>
                </c:pt>
                <c:pt idx="1265">
                  <c:v>1597259</c:v>
                </c:pt>
                <c:pt idx="1266">
                  <c:v>1597700</c:v>
                </c:pt>
                <c:pt idx="1267">
                  <c:v>1597859</c:v>
                </c:pt>
                <c:pt idx="1268">
                  <c:v>1598959</c:v>
                </c:pt>
                <c:pt idx="1269">
                  <c:v>1601175</c:v>
                </c:pt>
                <c:pt idx="1270">
                  <c:v>1602093</c:v>
                </c:pt>
                <c:pt idx="1271">
                  <c:v>1603196</c:v>
                </c:pt>
                <c:pt idx="1272">
                  <c:v>1602371</c:v>
                </c:pt>
                <c:pt idx="1273">
                  <c:v>1600615</c:v>
                </c:pt>
                <c:pt idx="1274">
                  <c:v>1600615</c:v>
                </c:pt>
                <c:pt idx="1275">
                  <c:v>1600700</c:v>
                </c:pt>
                <c:pt idx="1276">
                  <c:v>1601476</c:v>
                </c:pt>
                <c:pt idx="1277">
                  <c:v>1605707</c:v>
                </c:pt>
                <c:pt idx="1278">
                  <c:v>1606730</c:v>
                </c:pt>
                <c:pt idx="1279">
                  <c:v>1606762</c:v>
                </c:pt>
                <c:pt idx="1280">
                  <c:v>1606857</c:v>
                </c:pt>
                <c:pt idx="1281">
                  <c:v>1606857</c:v>
                </c:pt>
                <c:pt idx="1282">
                  <c:v>1604988</c:v>
                </c:pt>
                <c:pt idx="1283">
                  <c:v>1602200</c:v>
                </c:pt>
                <c:pt idx="1284">
                  <c:v>1602970</c:v>
                </c:pt>
                <c:pt idx="1285">
                  <c:v>1604025</c:v>
                </c:pt>
                <c:pt idx="1286">
                  <c:v>1604025</c:v>
                </c:pt>
                <c:pt idx="1287">
                  <c:v>1604025</c:v>
                </c:pt>
                <c:pt idx="1288">
                  <c:v>1601035</c:v>
                </c:pt>
                <c:pt idx="1289">
                  <c:v>1603417</c:v>
                </c:pt>
                <c:pt idx="1290">
                  <c:v>1601182</c:v>
                </c:pt>
                <c:pt idx="1291">
                  <c:v>1602113</c:v>
                </c:pt>
                <c:pt idx="1292">
                  <c:v>1600873</c:v>
                </c:pt>
                <c:pt idx="1293">
                  <c:v>1600190</c:v>
                </c:pt>
                <c:pt idx="1294">
                  <c:v>1595747</c:v>
                </c:pt>
                <c:pt idx="1295">
                  <c:v>1593677</c:v>
                </c:pt>
                <c:pt idx="1296">
                  <c:v>1578764</c:v>
                </c:pt>
                <c:pt idx="1297">
                  <c:v>1577030</c:v>
                </c:pt>
                <c:pt idx="1298">
                  <c:v>1591399</c:v>
                </c:pt>
                <c:pt idx="1299">
                  <c:v>1592040</c:v>
                </c:pt>
                <c:pt idx="1300">
                  <c:v>1592040</c:v>
                </c:pt>
                <c:pt idx="1301">
                  <c:v>1596039</c:v>
                </c:pt>
                <c:pt idx="1302">
                  <c:v>1619466</c:v>
                </c:pt>
                <c:pt idx="1303">
                  <c:v>1611250</c:v>
                </c:pt>
                <c:pt idx="1304">
                  <c:v>1596450</c:v>
                </c:pt>
                <c:pt idx="1305">
                  <c:v>1586050</c:v>
                </c:pt>
                <c:pt idx="1306">
                  <c:v>1575770</c:v>
                </c:pt>
                <c:pt idx="1307">
                  <c:v>1573515</c:v>
                </c:pt>
                <c:pt idx="1308">
                  <c:v>1572850</c:v>
                </c:pt>
                <c:pt idx="1309">
                  <c:v>1569150</c:v>
                </c:pt>
                <c:pt idx="1310">
                  <c:v>1563204</c:v>
                </c:pt>
                <c:pt idx="1311">
                  <c:v>1568675</c:v>
                </c:pt>
                <c:pt idx="1312">
                  <c:v>1568675</c:v>
                </c:pt>
                <c:pt idx="1313">
                  <c:v>1567370</c:v>
                </c:pt>
                <c:pt idx="1314">
                  <c:v>1565250</c:v>
                </c:pt>
                <c:pt idx="1315">
                  <c:v>1565250</c:v>
                </c:pt>
                <c:pt idx="1316">
                  <c:v>1573550</c:v>
                </c:pt>
                <c:pt idx="1317">
                  <c:v>1576225</c:v>
                </c:pt>
                <c:pt idx="1318">
                  <c:v>1583384</c:v>
                </c:pt>
                <c:pt idx="1319">
                  <c:v>1581450</c:v>
                </c:pt>
                <c:pt idx="1320">
                  <c:v>1567325</c:v>
                </c:pt>
                <c:pt idx="1321">
                  <c:v>1564812</c:v>
                </c:pt>
                <c:pt idx="1322">
                  <c:v>1564817</c:v>
                </c:pt>
                <c:pt idx="1323">
                  <c:v>1563830</c:v>
                </c:pt>
                <c:pt idx="1324">
                  <c:v>1572563</c:v>
                </c:pt>
                <c:pt idx="1325">
                  <c:v>1575113</c:v>
                </c:pt>
                <c:pt idx="1326">
                  <c:v>1579884</c:v>
                </c:pt>
                <c:pt idx="1327">
                  <c:v>1568524</c:v>
                </c:pt>
                <c:pt idx="1328">
                  <c:v>1440300</c:v>
                </c:pt>
                <c:pt idx="1329">
                  <c:v>1539841</c:v>
                </c:pt>
                <c:pt idx="1330">
                  <c:v>1519900</c:v>
                </c:pt>
                <c:pt idx="1331">
                  <c:v>1490256</c:v>
                </c:pt>
                <c:pt idx="1332">
                  <c:v>1536540</c:v>
                </c:pt>
                <c:pt idx="1333">
                  <c:v>1544418</c:v>
                </c:pt>
                <c:pt idx="1334">
                  <c:v>1544418</c:v>
                </c:pt>
                <c:pt idx="1335">
                  <c:v>1551357</c:v>
                </c:pt>
                <c:pt idx="1336">
                  <c:v>1554582</c:v>
                </c:pt>
                <c:pt idx="1337">
                  <c:v>1554698</c:v>
                </c:pt>
                <c:pt idx="1338">
                  <c:v>1554698</c:v>
                </c:pt>
                <c:pt idx="1339">
                  <c:v>1543627</c:v>
                </c:pt>
                <c:pt idx="1340">
                  <c:v>1540846</c:v>
                </c:pt>
                <c:pt idx="1341">
                  <c:v>1531960</c:v>
                </c:pt>
                <c:pt idx="1342">
                  <c:v>1530050</c:v>
                </c:pt>
                <c:pt idx="1343">
                  <c:v>1540828</c:v>
                </c:pt>
                <c:pt idx="1344">
                  <c:v>1545427</c:v>
                </c:pt>
                <c:pt idx="1345">
                  <c:v>1557726</c:v>
                </c:pt>
                <c:pt idx="1346">
                  <c:v>1564714</c:v>
                </c:pt>
                <c:pt idx="1347">
                  <c:v>1565590</c:v>
                </c:pt>
                <c:pt idx="1348">
                  <c:v>1565590</c:v>
                </c:pt>
                <c:pt idx="1349">
                  <c:v>1563568</c:v>
                </c:pt>
                <c:pt idx="1350">
                  <c:v>1564417</c:v>
                </c:pt>
                <c:pt idx="1351">
                  <c:v>1566890</c:v>
                </c:pt>
                <c:pt idx="1352">
                  <c:v>1561602</c:v>
                </c:pt>
                <c:pt idx="1353">
                  <c:v>1563161</c:v>
                </c:pt>
                <c:pt idx="1354">
                  <c:v>1565450</c:v>
                </c:pt>
                <c:pt idx="1355">
                  <c:v>1571300</c:v>
                </c:pt>
                <c:pt idx="1356">
                  <c:v>1573190</c:v>
                </c:pt>
                <c:pt idx="1357">
                  <c:v>1582025</c:v>
                </c:pt>
                <c:pt idx="1358">
                  <c:v>1582950</c:v>
                </c:pt>
                <c:pt idx="1359">
                  <c:v>1587962</c:v>
                </c:pt>
                <c:pt idx="1360">
                  <c:v>1587450</c:v>
                </c:pt>
                <c:pt idx="1361">
                  <c:v>1589397</c:v>
                </c:pt>
                <c:pt idx="1362">
                  <c:v>1591323</c:v>
                </c:pt>
                <c:pt idx="1363">
                  <c:v>1591756</c:v>
                </c:pt>
                <c:pt idx="1364">
                  <c:v>1591630</c:v>
                </c:pt>
                <c:pt idx="1365">
                  <c:v>1584306</c:v>
                </c:pt>
                <c:pt idx="1366">
                  <c:v>1584417</c:v>
                </c:pt>
                <c:pt idx="1367">
                  <c:v>1584774</c:v>
                </c:pt>
                <c:pt idx="1368">
                  <c:v>1584773</c:v>
                </c:pt>
                <c:pt idx="1369">
                  <c:v>1586150</c:v>
                </c:pt>
                <c:pt idx="1370">
                  <c:v>1586385</c:v>
                </c:pt>
                <c:pt idx="1371">
                  <c:v>1588188</c:v>
                </c:pt>
                <c:pt idx="1372">
                  <c:v>1587808</c:v>
                </c:pt>
                <c:pt idx="1373">
                  <c:v>1587770</c:v>
                </c:pt>
                <c:pt idx="1374">
                  <c:v>1586700</c:v>
                </c:pt>
                <c:pt idx="1375">
                  <c:v>1588959</c:v>
                </c:pt>
                <c:pt idx="1376">
                  <c:v>1589289</c:v>
                </c:pt>
                <c:pt idx="1377">
                  <c:v>1589900</c:v>
                </c:pt>
                <c:pt idx="1378">
                  <c:v>1590017</c:v>
                </c:pt>
                <c:pt idx="1379">
                  <c:v>1593163</c:v>
                </c:pt>
                <c:pt idx="1380">
                  <c:v>1592800</c:v>
                </c:pt>
                <c:pt idx="1381">
                  <c:v>1592550</c:v>
                </c:pt>
                <c:pt idx="1382">
                  <c:v>1591300</c:v>
                </c:pt>
                <c:pt idx="1383">
                  <c:v>1590925</c:v>
                </c:pt>
                <c:pt idx="1384">
                  <c:v>1590400</c:v>
                </c:pt>
                <c:pt idx="1385">
                  <c:v>1590575</c:v>
                </c:pt>
                <c:pt idx="1386">
                  <c:v>1591143</c:v>
                </c:pt>
                <c:pt idx="1387">
                  <c:v>1593821</c:v>
                </c:pt>
                <c:pt idx="1388">
                  <c:v>1594481</c:v>
                </c:pt>
                <c:pt idx="1389">
                  <c:v>1595875</c:v>
                </c:pt>
                <c:pt idx="1390">
                  <c:v>1595875</c:v>
                </c:pt>
                <c:pt idx="1391">
                  <c:v>1599350</c:v>
                </c:pt>
                <c:pt idx="1392">
                  <c:v>1598324</c:v>
                </c:pt>
                <c:pt idx="1393">
                  <c:v>1598176</c:v>
                </c:pt>
                <c:pt idx="1394">
                  <c:v>1595918</c:v>
                </c:pt>
                <c:pt idx="1395">
                  <c:v>1598773</c:v>
                </c:pt>
                <c:pt idx="1396">
                  <c:v>1601275</c:v>
                </c:pt>
                <c:pt idx="1397">
                  <c:v>1605653</c:v>
                </c:pt>
                <c:pt idx="1398">
                  <c:v>1608151</c:v>
                </c:pt>
                <c:pt idx="1399">
                  <c:v>1609238</c:v>
                </c:pt>
                <c:pt idx="1400">
                  <c:v>1611357</c:v>
                </c:pt>
                <c:pt idx="1401">
                  <c:v>1611845</c:v>
                </c:pt>
                <c:pt idx="1402">
                  <c:v>1609870</c:v>
                </c:pt>
                <c:pt idx="1403">
                  <c:v>1609410</c:v>
                </c:pt>
                <c:pt idx="1404">
                  <c:v>1608800</c:v>
                </c:pt>
                <c:pt idx="1405">
                  <c:v>1606440</c:v>
                </c:pt>
                <c:pt idx="1406">
                  <c:v>1606437</c:v>
                </c:pt>
                <c:pt idx="1407">
                  <c:v>1607248</c:v>
                </c:pt>
                <c:pt idx="1408">
                  <c:v>1607860</c:v>
                </c:pt>
                <c:pt idx="1409">
                  <c:v>1607840</c:v>
                </c:pt>
                <c:pt idx="1410">
                  <c:v>1607713</c:v>
                </c:pt>
                <c:pt idx="1411">
                  <c:v>1609607</c:v>
                </c:pt>
                <c:pt idx="1412">
                  <c:v>1610196</c:v>
                </c:pt>
                <c:pt idx="1413">
                  <c:v>1610196</c:v>
                </c:pt>
                <c:pt idx="1414">
                  <c:v>1610196</c:v>
                </c:pt>
                <c:pt idx="1415">
                  <c:v>1610803</c:v>
                </c:pt>
                <c:pt idx="1416">
                  <c:v>1610196</c:v>
                </c:pt>
                <c:pt idx="1417">
                  <c:v>1616047</c:v>
                </c:pt>
                <c:pt idx="1418">
                  <c:v>1615975</c:v>
                </c:pt>
                <c:pt idx="1419">
                  <c:v>1615263</c:v>
                </c:pt>
                <c:pt idx="1420">
                  <c:v>1615080</c:v>
                </c:pt>
                <c:pt idx="1421">
                  <c:v>1613405</c:v>
                </c:pt>
                <c:pt idx="1422">
                  <c:v>1613423</c:v>
                </c:pt>
                <c:pt idx="1423">
                  <c:v>1614540</c:v>
                </c:pt>
                <c:pt idx="1424">
                  <c:v>1614545</c:v>
                </c:pt>
                <c:pt idx="1425">
                  <c:v>1615589</c:v>
                </c:pt>
                <c:pt idx="1426">
                  <c:v>1617160</c:v>
                </c:pt>
                <c:pt idx="1427">
                  <c:v>1617160</c:v>
                </c:pt>
                <c:pt idx="1428">
                  <c:v>1617074</c:v>
                </c:pt>
                <c:pt idx="1429">
                  <c:v>1617134</c:v>
                </c:pt>
                <c:pt idx="1430">
                  <c:v>1616273</c:v>
                </c:pt>
                <c:pt idx="1431">
                  <c:v>1612730</c:v>
                </c:pt>
                <c:pt idx="1432">
                  <c:v>1612441</c:v>
                </c:pt>
                <c:pt idx="1433">
                  <c:v>1609360</c:v>
                </c:pt>
                <c:pt idx="1434">
                  <c:v>1609798</c:v>
                </c:pt>
                <c:pt idx="1435">
                  <c:v>1609614</c:v>
                </c:pt>
                <c:pt idx="1436">
                  <c:v>1609090</c:v>
                </c:pt>
                <c:pt idx="1437">
                  <c:v>1608194</c:v>
                </c:pt>
                <c:pt idx="1438">
                  <c:v>1608136</c:v>
                </c:pt>
                <c:pt idx="1439">
                  <c:v>1608240</c:v>
                </c:pt>
                <c:pt idx="1440">
                  <c:v>1608080</c:v>
                </c:pt>
                <c:pt idx="1441">
                  <c:v>1608075</c:v>
                </c:pt>
                <c:pt idx="1442">
                  <c:v>1608016</c:v>
                </c:pt>
                <c:pt idx="1443">
                  <c:v>1608016</c:v>
                </c:pt>
                <c:pt idx="1444">
                  <c:v>1608016</c:v>
                </c:pt>
                <c:pt idx="1445">
                  <c:v>1607938</c:v>
                </c:pt>
                <c:pt idx="1446">
                  <c:v>1607846</c:v>
                </c:pt>
                <c:pt idx="1447">
                  <c:v>1607850</c:v>
                </c:pt>
                <c:pt idx="1448">
                  <c:v>1607732</c:v>
                </c:pt>
                <c:pt idx="1449">
                  <c:v>1605013</c:v>
                </c:pt>
                <c:pt idx="1450">
                  <c:v>1603875</c:v>
                </c:pt>
                <c:pt idx="1451">
                  <c:v>1606574</c:v>
                </c:pt>
                <c:pt idx="1452">
                  <c:v>1603835</c:v>
                </c:pt>
                <c:pt idx="1453">
                  <c:v>1604151</c:v>
                </c:pt>
                <c:pt idx="1454">
                  <c:v>1604140</c:v>
                </c:pt>
                <c:pt idx="1455">
                  <c:v>1604200</c:v>
                </c:pt>
                <c:pt idx="1456">
                  <c:v>1601850</c:v>
                </c:pt>
                <c:pt idx="1457">
                  <c:v>1601810</c:v>
                </c:pt>
                <c:pt idx="1458">
                  <c:v>1601631</c:v>
                </c:pt>
                <c:pt idx="1459">
                  <c:v>1600797</c:v>
                </c:pt>
                <c:pt idx="1460">
                  <c:v>1599511</c:v>
                </c:pt>
                <c:pt idx="1461">
                  <c:v>1599593</c:v>
                </c:pt>
                <c:pt idx="1462">
                  <c:v>1602417</c:v>
                </c:pt>
                <c:pt idx="1463">
                  <c:v>1602392</c:v>
                </c:pt>
                <c:pt idx="1464">
                  <c:v>1602368</c:v>
                </c:pt>
                <c:pt idx="1465">
                  <c:v>1600009</c:v>
                </c:pt>
                <c:pt idx="1466">
                  <c:v>1600225</c:v>
                </c:pt>
                <c:pt idx="1467">
                  <c:v>1599540</c:v>
                </c:pt>
                <c:pt idx="1468">
                  <c:v>1599242</c:v>
                </c:pt>
                <c:pt idx="1469">
                  <c:v>1598830</c:v>
                </c:pt>
                <c:pt idx="1470">
                  <c:v>1598889</c:v>
                </c:pt>
                <c:pt idx="1471">
                  <c:v>1597777</c:v>
                </c:pt>
                <c:pt idx="1472">
                  <c:v>1598070</c:v>
                </c:pt>
                <c:pt idx="1473">
                  <c:v>1598122</c:v>
                </c:pt>
                <c:pt idx="1474">
                  <c:v>1597339</c:v>
                </c:pt>
                <c:pt idx="1475">
                  <c:v>1598104</c:v>
                </c:pt>
                <c:pt idx="1476">
                  <c:v>1597401</c:v>
                </c:pt>
                <c:pt idx="1477">
                  <c:v>1597401</c:v>
                </c:pt>
                <c:pt idx="1478">
                  <c:v>1595802</c:v>
                </c:pt>
                <c:pt idx="1479">
                  <c:v>1595663</c:v>
                </c:pt>
                <c:pt idx="1480">
                  <c:v>1597781</c:v>
                </c:pt>
                <c:pt idx="1481">
                  <c:v>1596280</c:v>
                </c:pt>
                <c:pt idx="1482">
                  <c:v>1596850</c:v>
                </c:pt>
                <c:pt idx="1483">
                  <c:v>1595815</c:v>
                </c:pt>
                <c:pt idx="1484">
                  <c:v>1595440</c:v>
                </c:pt>
                <c:pt idx="1485">
                  <c:v>1595166</c:v>
                </c:pt>
                <c:pt idx="1486">
                  <c:v>1595158</c:v>
                </c:pt>
                <c:pt idx="1487">
                  <c:v>1594630</c:v>
                </c:pt>
                <c:pt idx="1488">
                  <c:v>1595075</c:v>
                </c:pt>
                <c:pt idx="1489">
                  <c:v>1595692</c:v>
                </c:pt>
                <c:pt idx="1490">
                  <c:v>1594801</c:v>
                </c:pt>
                <c:pt idx="1491">
                  <c:v>1594801</c:v>
                </c:pt>
                <c:pt idx="1492">
                  <c:v>1594821</c:v>
                </c:pt>
                <c:pt idx="1493">
                  <c:v>1594841</c:v>
                </c:pt>
                <c:pt idx="1494">
                  <c:v>1593892</c:v>
                </c:pt>
                <c:pt idx="1495">
                  <c:v>1593636</c:v>
                </c:pt>
                <c:pt idx="1496">
                  <c:v>1594561</c:v>
                </c:pt>
                <c:pt idx="1497">
                  <c:v>1595251</c:v>
                </c:pt>
                <c:pt idx="1498">
                  <c:v>1595190</c:v>
                </c:pt>
                <c:pt idx="1499">
                  <c:v>1594620</c:v>
                </c:pt>
                <c:pt idx="1500">
                  <c:v>1594725</c:v>
                </c:pt>
                <c:pt idx="1501">
                  <c:v>1595381</c:v>
                </c:pt>
                <c:pt idx="1502">
                  <c:v>1594416</c:v>
                </c:pt>
                <c:pt idx="1503">
                  <c:v>1592115</c:v>
                </c:pt>
                <c:pt idx="1504">
                  <c:v>1592536</c:v>
                </c:pt>
                <c:pt idx="1505">
                  <c:v>1592225</c:v>
                </c:pt>
                <c:pt idx="1506">
                  <c:v>1592528</c:v>
                </c:pt>
                <c:pt idx="1507">
                  <c:v>1588620</c:v>
                </c:pt>
                <c:pt idx="1508">
                  <c:v>1588620</c:v>
                </c:pt>
                <c:pt idx="1509">
                  <c:v>1587813</c:v>
                </c:pt>
                <c:pt idx="1510">
                  <c:v>1585210</c:v>
                </c:pt>
                <c:pt idx="1511">
                  <c:v>1586273</c:v>
                </c:pt>
                <c:pt idx="1512">
                  <c:v>1585960</c:v>
                </c:pt>
                <c:pt idx="1513">
                  <c:v>1585960</c:v>
                </c:pt>
                <c:pt idx="1514">
                  <c:v>1585750</c:v>
                </c:pt>
                <c:pt idx="1515">
                  <c:v>1585750</c:v>
                </c:pt>
                <c:pt idx="1516">
                  <c:v>1587201</c:v>
                </c:pt>
                <c:pt idx="1517">
                  <c:v>1587600</c:v>
                </c:pt>
                <c:pt idx="1518">
                  <c:v>1588905</c:v>
                </c:pt>
                <c:pt idx="1519">
                  <c:v>1586225</c:v>
                </c:pt>
                <c:pt idx="1520">
                  <c:v>1584310</c:v>
                </c:pt>
                <c:pt idx="1521">
                  <c:v>1583020</c:v>
                </c:pt>
                <c:pt idx="1522">
                  <c:v>1583020</c:v>
                </c:pt>
                <c:pt idx="1523">
                  <c:v>1583050</c:v>
                </c:pt>
                <c:pt idx="1524">
                  <c:v>1583748</c:v>
                </c:pt>
                <c:pt idx="1525">
                  <c:v>1584968</c:v>
                </c:pt>
                <c:pt idx="1526">
                  <c:v>1585920</c:v>
                </c:pt>
                <c:pt idx="1527">
                  <c:v>1585830</c:v>
                </c:pt>
                <c:pt idx="1528">
                  <c:v>1585258</c:v>
                </c:pt>
                <c:pt idx="1529">
                  <c:v>1584821</c:v>
                </c:pt>
                <c:pt idx="1530">
                  <c:v>1584894</c:v>
                </c:pt>
                <c:pt idx="1531">
                  <c:v>1584380</c:v>
                </c:pt>
                <c:pt idx="1532">
                  <c:v>1583680</c:v>
                </c:pt>
                <c:pt idx="1533">
                  <c:v>1581195</c:v>
                </c:pt>
                <c:pt idx="1534">
                  <c:v>1577467</c:v>
                </c:pt>
                <c:pt idx="1535">
                  <c:v>1576114</c:v>
                </c:pt>
                <c:pt idx="1536">
                  <c:v>1579763</c:v>
                </c:pt>
                <c:pt idx="1537">
                  <c:v>1581750</c:v>
                </c:pt>
                <c:pt idx="1538">
                  <c:v>1581540</c:v>
                </c:pt>
                <c:pt idx="1539">
                  <c:v>1582079</c:v>
                </c:pt>
                <c:pt idx="1540">
                  <c:v>1581975</c:v>
                </c:pt>
                <c:pt idx="1541">
                  <c:v>1582772</c:v>
                </c:pt>
                <c:pt idx="1542">
                  <c:v>1585210</c:v>
                </c:pt>
                <c:pt idx="1543">
                  <c:v>1585810</c:v>
                </c:pt>
                <c:pt idx="1544">
                  <c:v>1586200</c:v>
                </c:pt>
                <c:pt idx="1545">
                  <c:v>1586187</c:v>
                </c:pt>
                <c:pt idx="1546">
                  <c:v>1585860</c:v>
                </c:pt>
                <c:pt idx="1547">
                  <c:v>1587550</c:v>
                </c:pt>
                <c:pt idx="1548">
                  <c:v>1588928</c:v>
                </c:pt>
                <c:pt idx="1549">
                  <c:v>1588948</c:v>
                </c:pt>
                <c:pt idx="1550">
                  <c:v>1586700</c:v>
                </c:pt>
                <c:pt idx="1551">
                  <c:v>1586460</c:v>
                </c:pt>
                <c:pt idx="1552">
                  <c:v>1583092</c:v>
                </c:pt>
                <c:pt idx="1553">
                  <c:v>1581561</c:v>
                </c:pt>
                <c:pt idx="1554">
                  <c:v>1581394</c:v>
                </c:pt>
                <c:pt idx="1555">
                  <c:v>1581125</c:v>
                </c:pt>
                <c:pt idx="1556">
                  <c:v>1582867</c:v>
                </c:pt>
                <c:pt idx="1557">
                  <c:v>1584282</c:v>
                </c:pt>
                <c:pt idx="1558">
                  <c:v>1583425</c:v>
                </c:pt>
                <c:pt idx="1559">
                  <c:v>1580338</c:v>
                </c:pt>
                <c:pt idx="1560">
                  <c:v>1575280</c:v>
                </c:pt>
                <c:pt idx="1561">
                  <c:v>1575280</c:v>
                </c:pt>
                <c:pt idx="1562">
                  <c:v>1575453</c:v>
                </c:pt>
                <c:pt idx="1563">
                  <c:v>1574935</c:v>
                </c:pt>
                <c:pt idx="1564">
                  <c:v>1574820</c:v>
                </c:pt>
                <c:pt idx="1565">
                  <c:v>1574800</c:v>
                </c:pt>
                <c:pt idx="1566">
                  <c:v>1575375</c:v>
                </c:pt>
                <c:pt idx="1567">
                  <c:v>1575940</c:v>
                </c:pt>
                <c:pt idx="1568">
                  <c:v>1565325</c:v>
                </c:pt>
                <c:pt idx="1569">
                  <c:v>1565798</c:v>
                </c:pt>
                <c:pt idx="1570">
                  <c:v>1566073</c:v>
                </c:pt>
                <c:pt idx="1571">
                  <c:v>1566093</c:v>
                </c:pt>
                <c:pt idx="1572">
                  <c:v>1566855</c:v>
                </c:pt>
                <c:pt idx="1573">
                  <c:v>1567110</c:v>
                </c:pt>
                <c:pt idx="1574">
                  <c:v>1567190</c:v>
                </c:pt>
                <c:pt idx="1575">
                  <c:v>1566597</c:v>
                </c:pt>
                <c:pt idx="1576">
                  <c:v>1570221</c:v>
                </c:pt>
                <c:pt idx="1577">
                  <c:v>1569945</c:v>
                </c:pt>
                <c:pt idx="1578">
                  <c:v>1569968</c:v>
                </c:pt>
                <c:pt idx="1579">
                  <c:v>1569970</c:v>
                </c:pt>
                <c:pt idx="1580">
                  <c:v>1572147</c:v>
                </c:pt>
                <c:pt idx="1581">
                  <c:v>1572025</c:v>
                </c:pt>
                <c:pt idx="1582">
                  <c:v>1568652</c:v>
                </c:pt>
                <c:pt idx="1583">
                  <c:v>1568700</c:v>
                </c:pt>
                <c:pt idx="1584">
                  <c:v>1571914</c:v>
                </c:pt>
                <c:pt idx="1585">
                  <c:v>1571990</c:v>
                </c:pt>
                <c:pt idx="1586">
                  <c:v>1571963</c:v>
                </c:pt>
                <c:pt idx="1587">
                  <c:v>1572850</c:v>
                </c:pt>
                <c:pt idx="1588">
                  <c:v>1573102</c:v>
                </c:pt>
                <c:pt idx="1589">
                  <c:v>1573100</c:v>
                </c:pt>
                <c:pt idx="1590">
                  <c:v>1574360</c:v>
                </c:pt>
                <c:pt idx="1591">
                  <c:v>1574478</c:v>
                </c:pt>
                <c:pt idx="1592">
                  <c:v>1575132</c:v>
                </c:pt>
                <c:pt idx="1593">
                  <c:v>1568877</c:v>
                </c:pt>
                <c:pt idx="1594">
                  <c:v>1568616</c:v>
                </c:pt>
                <c:pt idx="1595">
                  <c:v>1568168</c:v>
                </c:pt>
                <c:pt idx="1596">
                  <c:v>1568200</c:v>
                </c:pt>
                <c:pt idx="1597">
                  <c:v>1567525</c:v>
                </c:pt>
                <c:pt idx="1598">
                  <c:v>1567525</c:v>
                </c:pt>
                <c:pt idx="1599">
                  <c:v>1567554</c:v>
                </c:pt>
                <c:pt idx="1600">
                  <c:v>1567555</c:v>
                </c:pt>
                <c:pt idx="1601">
                  <c:v>1565492</c:v>
                </c:pt>
                <c:pt idx="1602">
                  <c:v>1561141</c:v>
                </c:pt>
                <c:pt idx="1603">
                  <c:v>1566783</c:v>
                </c:pt>
                <c:pt idx="1604">
                  <c:v>1567306</c:v>
                </c:pt>
                <c:pt idx="1605">
                  <c:v>1567291</c:v>
                </c:pt>
                <c:pt idx="1606">
                  <c:v>1568222</c:v>
                </c:pt>
                <c:pt idx="1607">
                  <c:v>1568348</c:v>
                </c:pt>
                <c:pt idx="1608">
                  <c:v>1565574</c:v>
                </c:pt>
                <c:pt idx="1609">
                  <c:v>1565116</c:v>
                </c:pt>
                <c:pt idx="1610">
                  <c:v>1564071</c:v>
                </c:pt>
                <c:pt idx="1611">
                  <c:v>1558825</c:v>
                </c:pt>
                <c:pt idx="1612">
                  <c:v>1558880</c:v>
                </c:pt>
                <c:pt idx="1613">
                  <c:v>1554319</c:v>
                </c:pt>
                <c:pt idx="1614">
                  <c:v>1552170</c:v>
                </c:pt>
                <c:pt idx="1615">
                  <c:v>1542300</c:v>
                </c:pt>
                <c:pt idx="1616">
                  <c:v>1532300</c:v>
                </c:pt>
                <c:pt idx="1617">
                  <c:v>1534497</c:v>
                </c:pt>
                <c:pt idx="1618">
                  <c:v>1534491</c:v>
                </c:pt>
                <c:pt idx="1619">
                  <c:v>1545555</c:v>
                </c:pt>
                <c:pt idx="1620">
                  <c:v>1547430</c:v>
                </c:pt>
                <c:pt idx="1621">
                  <c:v>1542172</c:v>
                </c:pt>
                <c:pt idx="1622">
                  <c:v>1538888</c:v>
                </c:pt>
                <c:pt idx="1623">
                  <c:v>1538888</c:v>
                </c:pt>
                <c:pt idx="1624">
                  <c:v>1530880</c:v>
                </c:pt>
                <c:pt idx="1625">
                  <c:v>1530508</c:v>
                </c:pt>
                <c:pt idx="1626">
                  <c:v>1530508</c:v>
                </c:pt>
                <c:pt idx="1627">
                  <c:v>1491752</c:v>
                </c:pt>
                <c:pt idx="1628">
                  <c:v>1492833</c:v>
                </c:pt>
                <c:pt idx="1629">
                  <c:v>1486950</c:v>
                </c:pt>
                <c:pt idx="1630">
                  <c:v>1484014</c:v>
                </c:pt>
                <c:pt idx="1631">
                  <c:v>1482736</c:v>
                </c:pt>
                <c:pt idx="1632">
                  <c:v>1482742</c:v>
                </c:pt>
                <c:pt idx="1633">
                  <c:v>1477900</c:v>
                </c:pt>
                <c:pt idx="1634">
                  <c:v>1477010</c:v>
                </c:pt>
                <c:pt idx="1635">
                  <c:v>1477010</c:v>
                </c:pt>
                <c:pt idx="1636">
                  <c:v>1477075</c:v>
                </c:pt>
                <c:pt idx="1637">
                  <c:v>1477010</c:v>
                </c:pt>
                <c:pt idx="1638">
                  <c:v>1476873</c:v>
                </c:pt>
                <c:pt idx="1639">
                  <c:v>1474291</c:v>
                </c:pt>
                <c:pt idx="1640">
                  <c:v>1466515</c:v>
                </c:pt>
                <c:pt idx="1641">
                  <c:v>1457863</c:v>
                </c:pt>
                <c:pt idx="1642">
                  <c:v>1452893</c:v>
                </c:pt>
                <c:pt idx="1643">
                  <c:v>1465820</c:v>
                </c:pt>
              </c:numCache>
            </c:numRef>
          </c:xVal>
          <c:yVal>
            <c:numRef>
              <c:f>Foglio7!$E$21:$E$1664</c:f>
              <c:numCache>
                <c:formatCode>General</c:formatCode>
                <c:ptCount val="1644"/>
                <c:pt idx="0">
                  <c:v>6191701</c:v>
                </c:pt>
                <c:pt idx="1">
                  <c:v>6193175</c:v>
                </c:pt>
                <c:pt idx="2">
                  <c:v>6189404</c:v>
                </c:pt>
                <c:pt idx="3">
                  <c:v>6197084</c:v>
                </c:pt>
                <c:pt idx="4">
                  <c:v>6197084</c:v>
                </c:pt>
                <c:pt idx="5">
                  <c:v>6183159</c:v>
                </c:pt>
                <c:pt idx="6">
                  <c:v>6182379</c:v>
                </c:pt>
                <c:pt idx="7">
                  <c:v>6174610</c:v>
                </c:pt>
                <c:pt idx="8">
                  <c:v>6174613</c:v>
                </c:pt>
                <c:pt idx="9">
                  <c:v>6174623</c:v>
                </c:pt>
                <c:pt idx="10">
                  <c:v>6164704</c:v>
                </c:pt>
                <c:pt idx="11">
                  <c:v>6178598</c:v>
                </c:pt>
                <c:pt idx="12">
                  <c:v>6178257</c:v>
                </c:pt>
                <c:pt idx="13">
                  <c:v>6178257</c:v>
                </c:pt>
                <c:pt idx="14">
                  <c:v>6178257</c:v>
                </c:pt>
                <c:pt idx="15">
                  <c:v>6178257</c:v>
                </c:pt>
                <c:pt idx="16">
                  <c:v>6178257</c:v>
                </c:pt>
                <c:pt idx="17">
                  <c:v>6178257</c:v>
                </c:pt>
                <c:pt idx="18">
                  <c:v>6178258</c:v>
                </c:pt>
                <c:pt idx="19">
                  <c:v>6178258</c:v>
                </c:pt>
                <c:pt idx="20">
                  <c:v>6178258</c:v>
                </c:pt>
                <c:pt idx="21">
                  <c:v>6178258</c:v>
                </c:pt>
                <c:pt idx="22">
                  <c:v>6178258</c:v>
                </c:pt>
                <c:pt idx="23">
                  <c:v>6178258</c:v>
                </c:pt>
                <c:pt idx="24">
                  <c:v>6178258</c:v>
                </c:pt>
                <c:pt idx="25">
                  <c:v>6178258</c:v>
                </c:pt>
                <c:pt idx="26">
                  <c:v>6178258</c:v>
                </c:pt>
                <c:pt idx="27">
                  <c:v>6178258</c:v>
                </c:pt>
                <c:pt idx="28">
                  <c:v>6178258</c:v>
                </c:pt>
                <c:pt idx="29">
                  <c:v>6162504</c:v>
                </c:pt>
                <c:pt idx="30">
                  <c:v>6149812</c:v>
                </c:pt>
                <c:pt idx="31">
                  <c:v>6149788</c:v>
                </c:pt>
                <c:pt idx="32">
                  <c:v>6141642</c:v>
                </c:pt>
                <c:pt idx="33">
                  <c:v>6145218</c:v>
                </c:pt>
                <c:pt idx="34">
                  <c:v>6144720</c:v>
                </c:pt>
                <c:pt idx="35">
                  <c:v>6145344</c:v>
                </c:pt>
                <c:pt idx="36">
                  <c:v>6148899</c:v>
                </c:pt>
                <c:pt idx="37">
                  <c:v>6150716</c:v>
                </c:pt>
                <c:pt idx="38">
                  <c:v>6155940</c:v>
                </c:pt>
                <c:pt idx="39">
                  <c:v>6147188</c:v>
                </c:pt>
                <c:pt idx="40">
                  <c:v>6147861</c:v>
                </c:pt>
                <c:pt idx="41">
                  <c:v>6152769</c:v>
                </c:pt>
                <c:pt idx="42">
                  <c:v>6153283</c:v>
                </c:pt>
                <c:pt idx="43">
                  <c:v>6153283</c:v>
                </c:pt>
                <c:pt idx="44">
                  <c:v>6149966</c:v>
                </c:pt>
                <c:pt idx="45">
                  <c:v>6148540</c:v>
                </c:pt>
                <c:pt idx="46">
                  <c:v>6157345</c:v>
                </c:pt>
                <c:pt idx="47">
                  <c:v>6150556</c:v>
                </c:pt>
                <c:pt idx="48">
                  <c:v>6148757</c:v>
                </c:pt>
                <c:pt idx="49">
                  <c:v>6156378</c:v>
                </c:pt>
                <c:pt idx="50">
                  <c:v>6157154</c:v>
                </c:pt>
                <c:pt idx="51">
                  <c:v>6157154</c:v>
                </c:pt>
                <c:pt idx="52">
                  <c:v>6207999</c:v>
                </c:pt>
                <c:pt idx="53">
                  <c:v>6214525</c:v>
                </c:pt>
                <c:pt idx="54">
                  <c:v>6214535</c:v>
                </c:pt>
                <c:pt idx="55">
                  <c:v>6220558</c:v>
                </c:pt>
                <c:pt idx="56">
                  <c:v>6229875</c:v>
                </c:pt>
                <c:pt idx="57">
                  <c:v>6230535</c:v>
                </c:pt>
                <c:pt idx="58">
                  <c:v>6241418</c:v>
                </c:pt>
                <c:pt idx="59">
                  <c:v>6286025</c:v>
                </c:pt>
                <c:pt idx="60">
                  <c:v>6294282</c:v>
                </c:pt>
                <c:pt idx="61">
                  <c:v>6296800</c:v>
                </c:pt>
                <c:pt idx="62">
                  <c:v>6291073</c:v>
                </c:pt>
                <c:pt idx="63">
                  <c:v>6299264</c:v>
                </c:pt>
                <c:pt idx="64">
                  <c:v>6287340</c:v>
                </c:pt>
                <c:pt idx="65">
                  <c:v>6287340</c:v>
                </c:pt>
                <c:pt idx="66">
                  <c:v>6287350</c:v>
                </c:pt>
                <c:pt idx="67">
                  <c:v>6288425</c:v>
                </c:pt>
                <c:pt idx="68">
                  <c:v>6287068</c:v>
                </c:pt>
                <c:pt idx="69">
                  <c:v>6261094</c:v>
                </c:pt>
                <c:pt idx="70">
                  <c:v>6291233</c:v>
                </c:pt>
                <c:pt idx="71">
                  <c:v>6303466</c:v>
                </c:pt>
                <c:pt idx="72">
                  <c:v>6341050</c:v>
                </c:pt>
                <c:pt idx="73">
                  <c:v>6339327</c:v>
                </c:pt>
                <c:pt idx="74">
                  <c:v>6339570</c:v>
                </c:pt>
                <c:pt idx="75">
                  <c:v>6339080</c:v>
                </c:pt>
                <c:pt idx="76">
                  <c:v>6344050</c:v>
                </c:pt>
                <c:pt idx="77">
                  <c:v>6331405</c:v>
                </c:pt>
                <c:pt idx="78">
                  <c:v>6323720</c:v>
                </c:pt>
                <c:pt idx="79">
                  <c:v>6322887</c:v>
                </c:pt>
                <c:pt idx="80">
                  <c:v>6315125</c:v>
                </c:pt>
                <c:pt idx="81">
                  <c:v>6312050</c:v>
                </c:pt>
                <c:pt idx="82">
                  <c:v>6310280</c:v>
                </c:pt>
                <c:pt idx="83">
                  <c:v>6303830</c:v>
                </c:pt>
                <c:pt idx="84">
                  <c:v>6302525</c:v>
                </c:pt>
                <c:pt idx="85">
                  <c:v>6305450</c:v>
                </c:pt>
                <c:pt idx="86">
                  <c:v>6303980</c:v>
                </c:pt>
                <c:pt idx="87">
                  <c:v>6319300</c:v>
                </c:pt>
                <c:pt idx="88">
                  <c:v>6319271</c:v>
                </c:pt>
                <c:pt idx="89">
                  <c:v>6319280</c:v>
                </c:pt>
                <c:pt idx="90">
                  <c:v>6320310</c:v>
                </c:pt>
                <c:pt idx="91">
                  <c:v>6328910</c:v>
                </c:pt>
                <c:pt idx="92">
                  <c:v>6326835</c:v>
                </c:pt>
                <c:pt idx="93">
                  <c:v>6313433</c:v>
                </c:pt>
                <c:pt idx="94">
                  <c:v>6308925</c:v>
                </c:pt>
                <c:pt idx="95">
                  <c:v>6308925</c:v>
                </c:pt>
                <c:pt idx="96">
                  <c:v>6306075</c:v>
                </c:pt>
                <c:pt idx="97">
                  <c:v>6305856</c:v>
                </c:pt>
                <c:pt idx="98">
                  <c:v>6306116</c:v>
                </c:pt>
                <c:pt idx="99">
                  <c:v>6317262</c:v>
                </c:pt>
                <c:pt idx="100">
                  <c:v>6328950</c:v>
                </c:pt>
                <c:pt idx="101">
                  <c:v>6342340</c:v>
                </c:pt>
                <c:pt idx="102">
                  <c:v>6337642</c:v>
                </c:pt>
                <c:pt idx="103">
                  <c:v>6329750</c:v>
                </c:pt>
                <c:pt idx="104">
                  <c:v>6278450</c:v>
                </c:pt>
                <c:pt idx="105">
                  <c:v>6281348</c:v>
                </c:pt>
                <c:pt idx="106">
                  <c:v>6281348</c:v>
                </c:pt>
                <c:pt idx="107">
                  <c:v>6281348</c:v>
                </c:pt>
                <c:pt idx="108">
                  <c:v>6306058</c:v>
                </c:pt>
                <c:pt idx="109">
                  <c:v>6306080</c:v>
                </c:pt>
                <c:pt idx="110">
                  <c:v>6306080</c:v>
                </c:pt>
                <c:pt idx="111">
                  <c:v>6305905</c:v>
                </c:pt>
                <c:pt idx="112">
                  <c:v>6313870</c:v>
                </c:pt>
                <c:pt idx="113">
                  <c:v>6294638</c:v>
                </c:pt>
                <c:pt idx="114">
                  <c:v>6294628</c:v>
                </c:pt>
                <c:pt idx="115">
                  <c:v>6288600</c:v>
                </c:pt>
                <c:pt idx="116">
                  <c:v>6288300</c:v>
                </c:pt>
                <c:pt idx="117">
                  <c:v>6287450</c:v>
                </c:pt>
                <c:pt idx="118">
                  <c:v>6285146</c:v>
                </c:pt>
                <c:pt idx="119">
                  <c:v>6275109</c:v>
                </c:pt>
                <c:pt idx="120">
                  <c:v>6274345</c:v>
                </c:pt>
                <c:pt idx="121">
                  <c:v>6272863</c:v>
                </c:pt>
                <c:pt idx="122">
                  <c:v>6272863</c:v>
                </c:pt>
                <c:pt idx="123">
                  <c:v>6258229</c:v>
                </c:pt>
                <c:pt idx="124">
                  <c:v>6258229</c:v>
                </c:pt>
                <c:pt idx="125">
                  <c:v>6265940</c:v>
                </c:pt>
                <c:pt idx="126">
                  <c:v>6246416</c:v>
                </c:pt>
                <c:pt idx="127">
                  <c:v>6265950</c:v>
                </c:pt>
                <c:pt idx="128">
                  <c:v>6275755</c:v>
                </c:pt>
                <c:pt idx="129">
                  <c:v>6297375</c:v>
                </c:pt>
                <c:pt idx="130">
                  <c:v>6364090</c:v>
                </c:pt>
                <c:pt idx="131">
                  <c:v>6364350</c:v>
                </c:pt>
                <c:pt idx="132">
                  <c:v>6366240</c:v>
                </c:pt>
                <c:pt idx="133">
                  <c:v>6366240</c:v>
                </c:pt>
                <c:pt idx="134">
                  <c:v>6367500</c:v>
                </c:pt>
                <c:pt idx="135">
                  <c:v>6367490</c:v>
                </c:pt>
                <c:pt idx="136">
                  <c:v>6367640</c:v>
                </c:pt>
                <c:pt idx="137">
                  <c:v>6367640</c:v>
                </c:pt>
                <c:pt idx="138">
                  <c:v>6367640</c:v>
                </c:pt>
                <c:pt idx="139">
                  <c:v>6367110</c:v>
                </c:pt>
                <c:pt idx="140">
                  <c:v>6371145</c:v>
                </c:pt>
                <c:pt idx="141">
                  <c:v>6374120</c:v>
                </c:pt>
                <c:pt idx="142">
                  <c:v>6378010</c:v>
                </c:pt>
                <c:pt idx="143">
                  <c:v>6378360</c:v>
                </c:pt>
                <c:pt idx="144">
                  <c:v>6381420</c:v>
                </c:pt>
                <c:pt idx="145">
                  <c:v>6381770</c:v>
                </c:pt>
                <c:pt idx="146">
                  <c:v>6384095</c:v>
                </c:pt>
                <c:pt idx="147">
                  <c:v>6394050</c:v>
                </c:pt>
                <c:pt idx="148">
                  <c:v>6393870</c:v>
                </c:pt>
                <c:pt idx="149">
                  <c:v>6380815</c:v>
                </c:pt>
                <c:pt idx="150">
                  <c:v>6377070</c:v>
                </c:pt>
                <c:pt idx="151">
                  <c:v>6364160</c:v>
                </c:pt>
                <c:pt idx="152">
                  <c:v>6364080</c:v>
                </c:pt>
                <c:pt idx="153">
                  <c:v>6362325</c:v>
                </c:pt>
                <c:pt idx="154">
                  <c:v>6355320</c:v>
                </c:pt>
                <c:pt idx="155">
                  <c:v>6359695</c:v>
                </c:pt>
                <c:pt idx="156">
                  <c:v>6366020</c:v>
                </c:pt>
                <c:pt idx="157">
                  <c:v>6371635</c:v>
                </c:pt>
                <c:pt idx="158">
                  <c:v>6363500</c:v>
                </c:pt>
                <c:pt idx="159">
                  <c:v>6358790</c:v>
                </c:pt>
                <c:pt idx="160">
                  <c:v>6365380</c:v>
                </c:pt>
                <c:pt idx="161">
                  <c:v>6364900</c:v>
                </c:pt>
                <c:pt idx="162">
                  <c:v>6364800</c:v>
                </c:pt>
                <c:pt idx="163">
                  <c:v>6377655</c:v>
                </c:pt>
                <c:pt idx="164">
                  <c:v>6388350</c:v>
                </c:pt>
                <c:pt idx="165">
                  <c:v>6385425</c:v>
                </c:pt>
                <c:pt idx="166">
                  <c:v>6375100</c:v>
                </c:pt>
                <c:pt idx="167">
                  <c:v>6378793</c:v>
                </c:pt>
                <c:pt idx="168">
                  <c:v>6384735</c:v>
                </c:pt>
                <c:pt idx="169">
                  <c:v>6389175</c:v>
                </c:pt>
                <c:pt idx="170">
                  <c:v>6412547</c:v>
                </c:pt>
                <c:pt idx="171">
                  <c:v>6415379</c:v>
                </c:pt>
                <c:pt idx="172">
                  <c:v>6415939</c:v>
                </c:pt>
                <c:pt idx="173">
                  <c:v>6417009</c:v>
                </c:pt>
                <c:pt idx="174">
                  <c:v>6419708</c:v>
                </c:pt>
                <c:pt idx="175">
                  <c:v>6416508</c:v>
                </c:pt>
                <c:pt idx="176">
                  <c:v>6418460</c:v>
                </c:pt>
                <c:pt idx="177">
                  <c:v>6434155</c:v>
                </c:pt>
                <c:pt idx="178">
                  <c:v>6450439</c:v>
                </c:pt>
                <c:pt idx="179">
                  <c:v>6449965</c:v>
                </c:pt>
                <c:pt idx="180">
                  <c:v>6443647</c:v>
                </c:pt>
                <c:pt idx="181">
                  <c:v>6443647</c:v>
                </c:pt>
                <c:pt idx="182">
                  <c:v>6441234</c:v>
                </c:pt>
                <c:pt idx="183">
                  <c:v>6444100</c:v>
                </c:pt>
                <c:pt idx="184">
                  <c:v>6443531</c:v>
                </c:pt>
                <c:pt idx="185">
                  <c:v>6432159</c:v>
                </c:pt>
                <c:pt idx="186">
                  <c:v>6432190</c:v>
                </c:pt>
                <c:pt idx="187">
                  <c:v>6445268</c:v>
                </c:pt>
                <c:pt idx="188">
                  <c:v>6455740</c:v>
                </c:pt>
                <c:pt idx="189">
                  <c:v>6475479</c:v>
                </c:pt>
                <c:pt idx="190">
                  <c:v>6519100</c:v>
                </c:pt>
                <c:pt idx="191">
                  <c:v>6636907</c:v>
                </c:pt>
                <c:pt idx="192">
                  <c:v>6579480</c:v>
                </c:pt>
                <c:pt idx="193">
                  <c:v>6590400</c:v>
                </c:pt>
                <c:pt idx="194">
                  <c:v>6575025</c:v>
                </c:pt>
                <c:pt idx="195">
                  <c:v>6522143</c:v>
                </c:pt>
                <c:pt idx="196">
                  <c:v>6515536</c:v>
                </c:pt>
                <c:pt idx="197">
                  <c:v>6504377</c:v>
                </c:pt>
                <c:pt idx="198">
                  <c:v>6496514</c:v>
                </c:pt>
                <c:pt idx="199">
                  <c:v>6499729</c:v>
                </c:pt>
                <c:pt idx="200">
                  <c:v>6491654</c:v>
                </c:pt>
                <c:pt idx="201">
                  <c:v>6498324</c:v>
                </c:pt>
                <c:pt idx="202">
                  <c:v>6502515</c:v>
                </c:pt>
                <c:pt idx="203">
                  <c:v>6506371</c:v>
                </c:pt>
                <c:pt idx="204">
                  <c:v>6507166</c:v>
                </c:pt>
                <c:pt idx="205">
                  <c:v>6507665</c:v>
                </c:pt>
                <c:pt idx="206">
                  <c:v>6508470</c:v>
                </c:pt>
                <c:pt idx="207">
                  <c:v>6508530</c:v>
                </c:pt>
                <c:pt idx="208">
                  <c:v>6509031</c:v>
                </c:pt>
                <c:pt idx="209">
                  <c:v>6491659</c:v>
                </c:pt>
                <c:pt idx="210">
                  <c:v>6489774</c:v>
                </c:pt>
                <c:pt idx="211">
                  <c:v>6489791</c:v>
                </c:pt>
                <c:pt idx="212">
                  <c:v>6507442</c:v>
                </c:pt>
                <c:pt idx="213">
                  <c:v>6498737</c:v>
                </c:pt>
                <c:pt idx="214">
                  <c:v>6498737</c:v>
                </c:pt>
                <c:pt idx="215">
                  <c:v>6497754</c:v>
                </c:pt>
                <c:pt idx="216">
                  <c:v>6497124</c:v>
                </c:pt>
                <c:pt idx="217">
                  <c:v>6495435</c:v>
                </c:pt>
                <c:pt idx="218">
                  <c:v>6495439</c:v>
                </c:pt>
                <c:pt idx="219">
                  <c:v>6494696</c:v>
                </c:pt>
                <c:pt idx="220">
                  <c:v>6495214</c:v>
                </c:pt>
                <c:pt idx="221">
                  <c:v>6495214</c:v>
                </c:pt>
                <c:pt idx="222">
                  <c:v>6489144</c:v>
                </c:pt>
                <c:pt idx="223">
                  <c:v>6484541</c:v>
                </c:pt>
                <c:pt idx="224">
                  <c:v>6485083</c:v>
                </c:pt>
                <c:pt idx="225">
                  <c:v>6475849</c:v>
                </c:pt>
                <c:pt idx="226">
                  <c:v>6473212</c:v>
                </c:pt>
                <c:pt idx="227">
                  <c:v>6479178</c:v>
                </c:pt>
                <c:pt idx="228">
                  <c:v>6479164</c:v>
                </c:pt>
                <c:pt idx="229">
                  <c:v>6476934</c:v>
                </c:pt>
                <c:pt idx="230">
                  <c:v>6476941</c:v>
                </c:pt>
                <c:pt idx="231">
                  <c:v>6482813</c:v>
                </c:pt>
                <c:pt idx="232">
                  <c:v>6476655</c:v>
                </c:pt>
                <c:pt idx="233">
                  <c:v>6475197</c:v>
                </c:pt>
                <c:pt idx="234">
                  <c:v>6479802</c:v>
                </c:pt>
                <c:pt idx="235">
                  <c:v>6472539</c:v>
                </c:pt>
                <c:pt idx="236">
                  <c:v>6471283</c:v>
                </c:pt>
                <c:pt idx="237">
                  <c:v>6459778</c:v>
                </c:pt>
                <c:pt idx="238">
                  <c:v>6472188</c:v>
                </c:pt>
                <c:pt idx="239">
                  <c:v>6472251</c:v>
                </c:pt>
                <c:pt idx="240">
                  <c:v>6473228</c:v>
                </c:pt>
                <c:pt idx="241">
                  <c:v>6467272</c:v>
                </c:pt>
                <c:pt idx="242">
                  <c:v>6461081</c:v>
                </c:pt>
                <c:pt idx="243">
                  <c:v>6466340</c:v>
                </c:pt>
                <c:pt idx="244">
                  <c:v>6471075</c:v>
                </c:pt>
                <c:pt idx="245">
                  <c:v>6476053</c:v>
                </c:pt>
                <c:pt idx="246">
                  <c:v>6476087</c:v>
                </c:pt>
                <c:pt idx="247">
                  <c:v>6469600</c:v>
                </c:pt>
                <c:pt idx="248">
                  <c:v>6474543</c:v>
                </c:pt>
                <c:pt idx="249">
                  <c:v>6480143</c:v>
                </c:pt>
                <c:pt idx="250">
                  <c:v>6447460</c:v>
                </c:pt>
                <c:pt idx="251">
                  <c:v>6460706</c:v>
                </c:pt>
                <c:pt idx="252">
                  <c:v>6458442</c:v>
                </c:pt>
                <c:pt idx="253">
                  <c:v>6468458</c:v>
                </c:pt>
                <c:pt idx="254">
                  <c:v>6459845</c:v>
                </c:pt>
                <c:pt idx="255">
                  <c:v>6465184</c:v>
                </c:pt>
                <c:pt idx="256">
                  <c:v>6464733</c:v>
                </c:pt>
                <c:pt idx="257">
                  <c:v>6464731</c:v>
                </c:pt>
                <c:pt idx="258">
                  <c:v>6464695</c:v>
                </c:pt>
                <c:pt idx="259">
                  <c:v>6464684</c:v>
                </c:pt>
                <c:pt idx="260">
                  <c:v>6464112</c:v>
                </c:pt>
                <c:pt idx="261">
                  <c:v>6463200</c:v>
                </c:pt>
                <c:pt idx="262">
                  <c:v>6461729</c:v>
                </c:pt>
                <c:pt idx="263">
                  <c:v>6456427</c:v>
                </c:pt>
                <c:pt idx="264">
                  <c:v>6455129</c:v>
                </c:pt>
                <c:pt idx="265">
                  <c:v>6442759</c:v>
                </c:pt>
                <c:pt idx="266">
                  <c:v>6450765</c:v>
                </c:pt>
                <c:pt idx="267">
                  <c:v>6440955</c:v>
                </c:pt>
                <c:pt idx="268">
                  <c:v>6440487</c:v>
                </c:pt>
                <c:pt idx="269">
                  <c:v>6441040</c:v>
                </c:pt>
                <c:pt idx="270">
                  <c:v>6437929</c:v>
                </c:pt>
                <c:pt idx="271">
                  <c:v>6434772</c:v>
                </c:pt>
                <c:pt idx="272">
                  <c:v>6431602</c:v>
                </c:pt>
                <c:pt idx="273">
                  <c:v>6430917</c:v>
                </c:pt>
                <c:pt idx="274">
                  <c:v>6430924</c:v>
                </c:pt>
                <c:pt idx="275">
                  <c:v>6428341</c:v>
                </c:pt>
                <c:pt idx="276">
                  <c:v>6425621</c:v>
                </c:pt>
                <c:pt idx="277">
                  <c:v>6424873</c:v>
                </c:pt>
                <c:pt idx="278">
                  <c:v>6424873</c:v>
                </c:pt>
                <c:pt idx="279">
                  <c:v>6424873</c:v>
                </c:pt>
                <c:pt idx="280">
                  <c:v>6425710</c:v>
                </c:pt>
                <c:pt idx="281">
                  <c:v>6421291</c:v>
                </c:pt>
                <c:pt idx="282">
                  <c:v>6420879</c:v>
                </c:pt>
                <c:pt idx="283">
                  <c:v>6421848</c:v>
                </c:pt>
                <c:pt idx="284">
                  <c:v>6421848</c:v>
                </c:pt>
                <c:pt idx="285">
                  <c:v>6419661</c:v>
                </c:pt>
                <c:pt idx="286">
                  <c:v>6407552</c:v>
                </c:pt>
                <c:pt idx="287">
                  <c:v>6401975</c:v>
                </c:pt>
                <c:pt idx="288">
                  <c:v>6404731</c:v>
                </c:pt>
                <c:pt idx="289">
                  <c:v>6407490</c:v>
                </c:pt>
                <c:pt idx="290">
                  <c:v>6403860</c:v>
                </c:pt>
                <c:pt idx="291">
                  <c:v>6412600</c:v>
                </c:pt>
                <c:pt idx="292">
                  <c:v>6414839</c:v>
                </c:pt>
                <c:pt idx="293">
                  <c:v>6436673</c:v>
                </c:pt>
                <c:pt idx="294">
                  <c:v>6438185</c:v>
                </c:pt>
                <c:pt idx="295">
                  <c:v>6456870</c:v>
                </c:pt>
                <c:pt idx="296">
                  <c:v>6459000</c:v>
                </c:pt>
                <c:pt idx="297">
                  <c:v>6463070</c:v>
                </c:pt>
                <c:pt idx="298">
                  <c:v>6463070</c:v>
                </c:pt>
                <c:pt idx="299">
                  <c:v>6464010</c:v>
                </c:pt>
                <c:pt idx="300">
                  <c:v>6465085</c:v>
                </c:pt>
                <c:pt idx="301">
                  <c:v>6465005</c:v>
                </c:pt>
                <c:pt idx="302">
                  <c:v>6479420</c:v>
                </c:pt>
                <c:pt idx="303">
                  <c:v>6481200</c:v>
                </c:pt>
                <c:pt idx="304">
                  <c:v>6472250</c:v>
                </c:pt>
                <c:pt idx="305">
                  <c:v>6469100</c:v>
                </c:pt>
                <c:pt idx="306">
                  <c:v>6467925</c:v>
                </c:pt>
                <c:pt idx="307">
                  <c:v>6467925</c:v>
                </c:pt>
                <c:pt idx="308">
                  <c:v>6467550</c:v>
                </c:pt>
                <c:pt idx="309">
                  <c:v>6465530</c:v>
                </c:pt>
                <c:pt idx="310">
                  <c:v>6465530</c:v>
                </c:pt>
                <c:pt idx="311">
                  <c:v>6458940</c:v>
                </c:pt>
                <c:pt idx="312">
                  <c:v>6458940</c:v>
                </c:pt>
                <c:pt idx="313">
                  <c:v>6458940</c:v>
                </c:pt>
                <c:pt idx="314">
                  <c:v>6458940</c:v>
                </c:pt>
                <c:pt idx="315">
                  <c:v>6458290</c:v>
                </c:pt>
                <c:pt idx="316">
                  <c:v>6458350</c:v>
                </c:pt>
                <c:pt idx="317">
                  <c:v>6465599</c:v>
                </c:pt>
                <c:pt idx="318">
                  <c:v>6470625</c:v>
                </c:pt>
                <c:pt idx="319">
                  <c:v>6471010</c:v>
                </c:pt>
                <c:pt idx="320">
                  <c:v>6470982</c:v>
                </c:pt>
                <c:pt idx="321">
                  <c:v>6470985</c:v>
                </c:pt>
                <c:pt idx="322">
                  <c:v>6469850</c:v>
                </c:pt>
                <c:pt idx="323">
                  <c:v>6472380</c:v>
                </c:pt>
                <c:pt idx="324">
                  <c:v>6472380</c:v>
                </c:pt>
                <c:pt idx="325">
                  <c:v>6484900</c:v>
                </c:pt>
                <c:pt idx="326">
                  <c:v>6488392</c:v>
                </c:pt>
                <c:pt idx="327">
                  <c:v>6475485</c:v>
                </c:pt>
                <c:pt idx="328">
                  <c:v>6475491</c:v>
                </c:pt>
                <c:pt idx="329">
                  <c:v>6475324</c:v>
                </c:pt>
                <c:pt idx="330">
                  <c:v>6474860</c:v>
                </c:pt>
                <c:pt idx="331">
                  <c:v>6474960</c:v>
                </c:pt>
                <c:pt idx="332">
                  <c:v>6474450</c:v>
                </c:pt>
                <c:pt idx="333">
                  <c:v>6473590</c:v>
                </c:pt>
                <c:pt idx="334">
                  <c:v>6484310</c:v>
                </c:pt>
                <c:pt idx="335">
                  <c:v>6483350</c:v>
                </c:pt>
                <c:pt idx="336">
                  <c:v>6480190</c:v>
                </c:pt>
                <c:pt idx="337">
                  <c:v>6477150</c:v>
                </c:pt>
                <c:pt idx="338">
                  <c:v>6473276</c:v>
                </c:pt>
                <c:pt idx="339">
                  <c:v>6470361</c:v>
                </c:pt>
                <c:pt idx="340">
                  <c:v>6470361</c:v>
                </c:pt>
                <c:pt idx="341">
                  <c:v>6470361</c:v>
                </c:pt>
                <c:pt idx="342">
                  <c:v>6468240</c:v>
                </c:pt>
                <c:pt idx="343">
                  <c:v>6470360</c:v>
                </c:pt>
                <c:pt idx="344">
                  <c:v>6471810</c:v>
                </c:pt>
                <c:pt idx="345">
                  <c:v>6471810</c:v>
                </c:pt>
                <c:pt idx="346">
                  <c:v>6471810</c:v>
                </c:pt>
                <c:pt idx="347">
                  <c:v>6471810</c:v>
                </c:pt>
                <c:pt idx="348">
                  <c:v>6472347</c:v>
                </c:pt>
                <c:pt idx="349">
                  <c:v>6471709</c:v>
                </c:pt>
                <c:pt idx="350">
                  <c:v>6471722</c:v>
                </c:pt>
                <c:pt idx="351">
                  <c:v>6471721</c:v>
                </c:pt>
                <c:pt idx="352">
                  <c:v>6470135</c:v>
                </c:pt>
                <c:pt idx="353">
                  <c:v>6470133</c:v>
                </c:pt>
                <c:pt idx="354">
                  <c:v>6465560</c:v>
                </c:pt>
                <c:pt idx="355">
                  <c:v>6471610</c:v>
                </c:pt>
                <c:pt idx="356">
                  <c:v>6471610</c:v>
                </c:pt>
                <c:pt idx="357">
                  <c:v>6478625</c:v>
                </c:pt>
                <c:pt idx="358">
                  <c:v>6483690</c:v>
                </c:pt>
                <c:pt idx="359">
                  <c:v>6481510</c:v>
                </c:pt>
                <c:pt idx="360">
                  <c:v>6479966</c:v>
                </c:pt>
                <c:pt idx="361">
                  <c:v>6469720</c:v>
                </c:pt>
                <c:pt idx="362">
                  <c:v>6472955</c:v>
                </c:pt>
                <c:pt idx="363">
                  <c:v>6473530</c:v>
                </c:pt>
                <c:pt idx="364">
                  <c:v>6475010</c:v>
                </c:pt>
                <c:pt idx="365">
                  <c:v>6475123</c:v>
                </c:pt>
                <c:pt idx="366">
                  <c:v>6477090</c:v>
                </c:pt>
                <c:pt idx="367">
                  <c:v>6481160</c:v>
                </c:pt>
                <c:pt idx="368">
                  <c:v>6479830</c:v>
                </c:pt>
                <c:pt idx="369">
                  <c:v>6472030</c:v>
                </c:pt>
                <c:pt idx="370">
                  <c:v>6472030</c:v>
                </c:pt>
                <c:pt idx="371">
                  <c:v>6472030</c:v>
                </c:pt>
                <c:pt idx="372">
                  <c:v>6469373</c:v>
                </c:pt>
                <c:pt idx="373">
                  <c:v>6469125</c:v>
                </c:pt>
                <c:pt idx="374">
                  <c:v>6475194</c:v>
                </c:pt>
                <c:pt idx="375">
                  <c:v>6476505</c:v>
                </c:pt>
                <c:pt idx="376">
                  <c:v>6477450</c:v>
                </c:pt>
                <c:pt idx="377">
                  <c:v>6477580</c:v>
                </c:pt>
                <c:pt idx="378">
                  <c:v>6480810</c:v>
                </c:pt>
                <c:pt idx="379">
                  <c:v>6471750</c:v>
                </c:pt>
                <c:pt idx="380">
                  <c:v>6467340</c:v>
                </c:pt>
                <c:pt idx="381">
                  <c:v>6475640</c:v>
                </c:pt>
                <c:pt idx="382">
                  <c:v>6478504</c:v>
                </c:pt>
                <c:pt idx="383">
                  <c:v>6480950</c:v>
                </c:pt>
                <c:pt idx="384">
                  <c:v>6480950</c:v>
                </c:pt>
                <c:pt idx="385">
                  <c:v>6480950</c:v>
                </c:pt>
                <c:pt idx="386">
                  <c:v>6480950</c:v>
                </c:pt>
                <c:pt idx="387">
                  <c:v>6485997</c:v>
                </c:pt>
                <c:pt idx="388">
                  <c:v>6495300</c:v>
                </c:pt>
                <c:pt idx="389">
                  <c:v>6495780</c:v>
                </c:pt>
                <c:pt idx="390">
                  <c:v>6493998</c:v>
                </c:pt>
                <c:pt idx="391">
                  <c:v>6490770</c:v>
                </c:pt>
                <c:pt idx="392">
                  <c:v>6490770</c:v>
                </c:pt>
                <c:pt idx="393">
                  <c:v>6484349</c:v>
                </c:pt>
                <c:pt idx="394">
                  <c:v>6482730</c:v>
                </c:pt>
                <c:pt idx="395">
                  <c:v>6483130</c:v>
                </c:pt>
                <c:pt idx="396">
                  <c:v>6483146</c:v>
                </c:pt>
                <c:pt idx="397">
                  <c:v>6484135</c:v>
                </c:pt>
                <c:pt idx="398">
                  <c:v>6479615</c:v>
                </c:pt>
                <c:pt idx="399">
                  <c:v>6476290</c:v>
                </c:pt>
                <c:pt idx="400">
                  <c:v>6420420</c:v>
                </c:pt>
                <c:pt idx="401">
                  <c:v>6432500</c:v>
                </c:pt>
                <c:pt idx="402">
                  <c:v>6467980</c:v>
                </c:pt>
                <c:pt idx="403">
                  <c:v>6483550</c:v>
                </c:pt>
                <c:pt idx="404">
                  <c:v>6484284</c:v>
                </c:pt>
                <c:pt idx="405">
                  <c:v>6489698</c:v>
                </c:pt>
                <c:pt idx="406">
                  <c:v>6489698</c:v>
                </c:pt>
                <c:pt idx="407">
                  <c:v>6489698</c:v>
                </c:pt>
                <c:pt idx="408">
                  <c:v>6491380</c:v>
                </c:pt>
                <c:pt idx="409">
                  <c:v>6493300</c:v>
                </c:pt>
                <c:pt idx="410">
                  <c:v>6493300</c:v>
                </c:pt>
                <c:pt idx="411">
                  <c:v>6495160</c:v>
                </c:pt>
                <c:pt idx="412">
                  <c:v>6496800</c:v>
                </c:pt>
                <c:pt idx="413">
                  <c:v>6498600</c:v>
                </c:pt>
                <c:pt idx="414">
                  <c:v>6498890</c:v>
                </c:pt>
                <c:pt idx="415">
                  <c:v>6500215</c:v>
                </c:pt>
                <c:pt idx="416">
                  <c:v>6500215</c:v>
                </c:pt>
                <c:pt idx="417">
                  <c:v>6500215</c:v>
                </c:pt>
                <c:pt idx="418">
                  <c:v>6504150</c:v>
                </c:pt>
                <c:pt idx="419">
                  <c:v>6495610</c:v>
                </c:pt>
                <c:pt idx="420">
                  <c:v>6495610</c:v>
                </c:pt>
                <c:pt idx="421">
                  <c:v>6496000</c:v>
                </c:pt>
                <c:pt idx="422">
                  <c:v>6499720</c:v>
                </c:pt>
                <c:pt idx="423">
                  <c:v>6495730</c:v>
                </c:pt>
                <c:pt idx="424">
                  <c:v>6495730</c:v>
                </c:pt>
                <c:pt idx="425">
                  <c:v>6495730</c:v>
                </c:pt>
                <c:pt idx="426">
                  <c:v>6495730</c:v>
                </c:pt>
                <c:pt idx="427">
                  <c:v>6495730</c:v>
                </c:pt>
                <c:pt idx="428">
                  <c:v>6495730</c:v>
                </c:pt>
                <c:pt idx="429">
                  <c:v>6495730</c:v>
                </c:pt>
                <c:pt idx="430">
                  <c:v>6494290</c:v>
                </c:pt>
                <c:pt idx="431">
                  <c:v>6494290</c:v>
                </c:pt>
                <c:pt idx="432">
                  <c:v>6492607</c:v>
                </c:pt>
                <c:pt idx="433">
                  <c:v>6492599</c:v>
                </c:pt>
                <c:pt idx="434">
                  <c:v>6492624</c:v>
                </c:pt>
                <c:pt idx="435">
                  <c:v>6492623</c:v>
                </c:pt>
                <c:pt idx="436">
                  <c:v>6492636</c:v>
                </c:pt>
                <c:pt idx="437">
                  <c:v>6489380</c:v>
                </c:pt>
                <c:pt idx="438">
                  <c:v>6489380</c:v>
                </c:pt>
                <c:pt idx="439">
                  <c:v>6486665</c:v>
                </c:pt>
                <c:pt idx="440">
                  <c:v>6485927</c:v>
                </c:pt>
                <c:pt idx="441">
                  <c:v>6486130</c:v>
                </c:pt>
                <c:pt idx="442">
                  <c:v>6486130</c:v>
                </c:pt>
                <c:pt idx="443">
                  <c:v>6486130</c:v>
                </c:pt>
                <c:pt idx="444">
                  <c:v>6487040</c:v>
                </c:pt>
                <c:pt idx="445">
                  <c:v>6488220</c:v>
                </c:pt>
                <c:pt idx="446">
                  <c:v>6489710</c:v>
                </c:pt>
                <c:pt idx="447">
                  <c:v>6489710</c:v>
                </c:pt>
                <c:pt idx="448">
                  <c:v>6491611</c:v>
                </c:pt>
                <c:pt idx="449">
                  <c:v>6487164</c:v>
                </c:pt>
                <c:pt idx="450">
                  <c:v>6490970</c:v>
                </c:pt>
                <c:pt idx="451">
                  <c:v>6495500</c:v>
                </c:pt>
                <c:pt idx="452">
                  <c:v>6495285</c:v>
                </c:pt>
                <c:pt idx="453">
                  <c:v>6495940</c:v>
                </c:pt>
                <c:pt idx="454">
                  <c:v>6498960</c:v>
                </c:pt>
                <c:pt idx="455">
                  <c:v>6513600</c:v>
                </c:pt>
                <c:pt idx="456">
                  <c:v>6513859</c:v>
                </c:pt>
                <c:pt idx="457">
                  <c:v>6519700</c:v>
                </c:pt>
                <c:pt idx="458">
                  <c:v>6520700</c:v>
                </c:pt>
                <c:pt idx="459">
                  <c:v>6523600</c:v>
                </c:pt>
                <c:pt idx="460">
                  <c:v>6525054</c:v>
                </c:pt>
                <c:pt idx="461">
                  <c:v>6526800</c:v>
                </c:pt>
                <c:pt idx="462">
                  <c:v>6531800</c:v>
                </c:pt>
                <c:pt idx="463">
                  <c:v>6528700</c:v>
                </c:pt>
                <c:pt idx="464">
                  <c:v>6528900</c:v>
                </c:pt>
                <c:pt idx="465">
                  <c:v>6523600</c:v>
                </c:pt>
                <c:pt idx="466">
                  <c:v>6523600</c:v>
                </c:pt>
                <c:pt idx="467">
                  <c:v>6523600</c:v>
                </c:pt>
                <c:pt idx="468">
                  <c:v>6523600</c:v>
                </c:pt>
                <c:pt idx="469">
                  <c:v>6523538</c:v>
                </c:pt>
                <c:pt idx="470">
                  <c:v>6520671</c:v>
                </c:pt>
                <c:pt idx="471">
                  <c:v>6520652</c:v>
                </c:pt>
                <c:pt idx="472">
                  <c:v>6517057</c:v>
                </c:pt>
                <c:pt idx="473">
                  <c:v>6517045</c:v>
                </c:pt>
                <c:pt idx="474">
                  <c:v>6515000</c:v>
                </c:pt>
                <c:pt idx="475">
                  <c:v>6514738</c:v>
                </c:pt>
                <c:pt idx="476">
                  <c:v>6520907</c:v>
                </c:pt>
                <c:pt idx="477">
                  <c:v>6529164</c:v>
                </c:pt>
                <c:pt idx="478">
                  <c:v>6528050</c:v>
                </c:pt>
                <c:pt idx="479">
                  <c:v>6528050</c:v>
                </c:pt>
                <c:pt idx="480">
                  <c:v>6530537</c:v>
                </c:pt>
                <c:pt idx="481">
                  <c:v>6529150</c:v>
                </c:pt>
                <c:pt idx="482">
                  <c:v>6529100</c:v>
                </c:pt>
                <c:pt idx="483">
                  <c:v>6526535</c:v>
                </c:pt>
                <c:pt idx="484">
                  <c:v>6528200</c:v>
                </c:pt>
                <c:pt idx="485">
                  <c:v>6525900</c:v>
                </c:pt>
                <c:pt idx="486">
                  <c:v>6525742</c:v>
                </c:pt>
                <c:pt idx="487">
                  <c:v>6525722</c:v>
                </c:pt>
                <c:pt idx="488">
                  <c:v>6527188</c:v>
                </c:pt>
                <c:pt idx="489">
                  <c:v>6527900</c:v>
                </c:pt>
                <c:pt idx="490">
                  <c:v>6529681</c:v>
                </c:pt>
                <c:pt idx="491">
                  <c:v>6530500</c:v>
                </c:pt>
                <c:pt idx="492">
                  <c:v>6530500</c:v>
                </c:pt>
                <c:pt idx="493">
                  <c:v>6530800</c:v>
                </c:pt>
                <c:pt idx="494">
                  <c:v>6531921</c:v>
                </c:pt>
                <c:pt idx="495">
                  <c:v>6531900</c:v>
                </c:pt>
                <c:pt idx="496">
                  <c:v>6534400</c:v>
                </c:pt>
                <c:pt idx="497">
                  <c:v>6534400</c:v>
                </c:pt>
                <c:pt idx="498">
                  <c:v>6534400</c:v>
                </c:pt>
                <c:pt idx="499">
                  <c:v>6534450</c:v>
                </c:pt>
                <c:pt idx="500">
                  <c:v>6533500</c:v>
                </c:pt>
                <c:pt idx="501">
                  <c:v>6533501</c:v>
                </c:pt>
                <c:pt idx="502">
                  <c:v>6532872</c:v>
                </c:pt>
                <c:pt idx="503">
                  <c:v>6532750</c:v>
                </c:pt>
                <c:pt idx="504">
                  <c:v>6532750</c:v>
                </c:pt>
                <c:pt idx="505">
                  <c:v>6534200</c:v>
                </c:pt>
                <c:pt idx="506">
                  <c:v>6534250</c:v>
                </c:pt>
                <c:pt idx="507">
                  <c:v>6533296</c:v>
                </c:pt>
                <c:pt idx="508">
                  <c:v>6532150</c:v>
                </c:pt>
                <c:pt idx="509">
                  <c:v>6532800</c:v>
                </c:pt>
                <c:pt idx="510">
                  <c:v>6532833</c:v>
                </c:pt>
                <c:pt idx="511">
                  <c:v>6532200</c:v>
                </c:pt>
                <c:pt idx="512">
                  <c:v>6531800</c:v>
                </c:pt>
                <c:pt idx="513">
                  <c:v>6530600</c:v>
                </c:pt>
                <c:pt idx="514">
                  <c:v>6533800</c:v>
                </c:pt>
                <c:pt idx="515">
                  <c:v>6544600</c:v>
                </c:pt>
                <c:pt idx="516">
                  <c:v>6537450</c:v>
                </c:pt>
                <c:pt idx="517">
                  <c:v>6537450</c:v>
                </c:pt>
                <c:pt idx="518">
                  <c:v>6537100</c:v>
                </c:pt>
                <c:pt idx="519">
                  <c:v>6537837</c:v>
                </c:pt>
                <c:pt idx="520">
                  <c:v>6535500</c:v>
                </c:pt>
                <c:pt idx="521">
                  <c:v>6538400</c:v>
                </c:pt>
                <c:pt idx="522">
                  <c:v>6541400</c:v>
                </c:pt>
                <c:pt idx="523">
                  <c:v>6544800</c:v>
                </c:pt>
                <c:pt idx="524">
                  <c:v>6546300</c:v>
                </c:pt>
                <c:pt idx="525">
                  <c:v>6546300</c:v>
                </c:pt>
                <c:pt idx="526">
                  <c:v>6544600</c:v>
                </c:pt>
                <c:pt idx="527">
                  <c:v>6535100</c:v>
                </c:pt>
                <c:pt idx="528">
                  <c:v>6549600</c:v>
                </c:pt>
                <c:pt idx="529">
                  <c:v>6544600</c:v>
                </c:pt>
                <c:pt idx="530">
                  <c:v>6539900</c:v>
                </c:pt>
                <c:pt idx="531">
                  <c:v>6546800</c:v>
                </c:pt>
                <c:pt idx="532">
                  <c:v>6558800</c:v>
                </c:pt>
                <c:pt idx="533">
                  <c:v>6573500</c:v>
                </c:pt>
                <c:pt idx="534">
                  <c:v>6574200</c:v>
                </c:pt>
                <c:pt idx="535">
                  <c:v>6588800</c:v>
                </c:pt>
                <c:pt idx="536">
                  <c:v>6589600</c:v>
                </c:pt>
                <c:pt idx="537">
                  <c:v>6589600</c:v>
                </c:pt>
                <c:pt idx="538">
                  <c:v>6589585</c:v>
                </c:pt>
                <c:pt idx="539">
                  <c:v>6589587</c:v>
                </c:pt>
                <c:pt idx="540">
                  <c:v>6589604</c:v>
                </c:pt>
                <c:pt idx="541">
                  <c:v>6589612</c:v>
                </c:pt>
                <c:pt idx="542">
                  <c:v>6589585</c:v>
                </c:pt>
                <c:pt idx="543">
                  <c:v>6586000</c:v>
                </c:pt>
                <c:pt idx="544">
                  <c:v>6577200</c:v>
                </c:pt>
                <c:pt idx="545">
                  <c:v>6573700</c:v>
                </c:pt>
                <c:pt idx="546">
                  <c:v>6573738</c:v>
                </c:pt>
                <c:pt idx="547">
                  <c:v>6566100</c:v>
                </c:pt>
                <c:pt idx="548">
                  <c:v>6576500</c:v>
                </c:pt>
                <c:pt idx="549">
                  <c:v>6576550</c:v>
                </c:pt>
                <c:pt idx="550">
                  <c:v>6576500</c:v>
                </c:pt>
                <c:pt idx="551">
                  <c:v>6576500</c:v>
                </c:pt>
                <c:pt idx="552">
                  <c:v>6577300</c:v>
                </c:pt>
                <c:pt idx="553">
                  <c:v>6578200</c:v>
                </c:pt>
                <c:pt idx="554">
                  <c:v>6578250</c:v>
                </c:pt>
                <c:pt idx="555">
                  <c:v>6582000</c:v>
                </c:pt>
                <c:pt idx="556">
                  <c:v>6583300</c:v>
                </c:pt>
                <c:pt idx="557">
                  <c:v>6583700</c:v>
                </c:pt>
                <c:pt idx="558">
                  <c:v>6588139</c:v>
                </c:pt>
                <c:pt idx="559">
                  <c:v>6588190</c:v>
                </c:pt>
                <c:pt idx="560">
                  <c:v>6591489</c:v>
                </c:pt>
                <c:pt idx="561">
                  <c:v>6591450</c:v>
                </c:pt>
                <c:pt idx="562">
                  <c:v>6590600</c:v>
                </c:pt>
                <c:pt idx="563">
                  <c:v>6586575</c:v>
                </c:pt>
                <c:pt idx="564">
                  <c:v>6585059</c:v>
                </c:pt>
                <c:pt idx="565">
                  <c:v>6584700</c:v>
                </c:pt>
                <c:pt idx="566">
                  <c:v>6584077</c:v>
                </c:pt>
                <c:pt idx="567">
                  <c:v>6583880</c:v>
                </c:pt>
                <c:pt idx="568">
                  <c:v>6585410</c:v>
                </c:pt>
                <c:pt idx="569">
                  <c:v>6588000</c:v>
                </c:pt>
                <c:pt idx="570">
                  <c:v>6587998</c:v>
                </c:pt>
                <c:pt idx="571">
                  <c:v>6588050</c:v>
                </c:pt>
                <c:pt idx="572">
                  <c:v>6588004</c:v>
                </c:pt>
                <c:pt idx="573">
                  <c:v>6591209</c:v>
                </c:pt>
                <c:pt idx="574">
                  <c:v>6591618</c:v>
                </c:pt>
                <c:pt idx="575">
                  <c:v>6591836</c:v>
                </c:pt>
                <c:pt idx="576">
                  <c:v>6592500</c:v>
                </c:pt>
                <c:pt idx="577">
                  <c:v>6592500</c:v>
                </c:pt>
                <c:pt idx="578">
                  <c:v>6592827</c:v>
                </c:pt>
                <c:pt idx="579">
                  <c:v>6590014</c:v>
                </c:pt>
                <c:pt idx="580">
                  <c:v>6582659</c:v>
                </c:pt>
                <c:pt idx="581">
                  <c:v>6584113</c:v>
                </c:pt>
                <c:pt idx="582">
                  <c:v>6595859</c:v>
                </c:pt>
                <c:pt idx="583">
                  <c:v>6596537</c:v>
                </c:pt>
                <c:pt idx="584">
                  <c:v>6598572</c:v>
                </c:pt>
                <c:pt idx="585">
                  <c:v>6597780</c:v>
                </c:pt>
                <c:pt idx="586">
                  <c:v>6596406</c:v>
                </c:pt>
                <c:pt idx="587">
                  <c:v>6584526</c:v>
                </c:pt>
                <c:pt idx="588">
                  <c:v>6584479</c:v>
                </c:pt>
                <c:pt idx="589">
                  <c:v>6584500</c:v>
                </c:pt>
                <c:pt idx="590">
                  <c:v>6584487</c:v>
                </c:pt>
                <c:pt idx="591">
                  <c:v>6584576</c:v>
                </c:pt>
                <c:pt idx="592">
                  <c:v>6582094</c:v>
                </c:pt>
                <c:pt idx="593">
                  <c:v>6582094</c:v>
                </c:pt>
                <c:pt idx="594">
                  <c:v>6584050</c:v>
                </c:pt>
                <c:pt idx="595">
                  <c:v>6584050</c:v>
                </c:pt>
                <c:pt idx="596">
                  <c:v>6585741</c:v>
                </c:pt>
                <c:pt idx="597">
                  <c:v>6585409</c:v>
                </c:pt>
                <c:pt idx="598">
                  <c:v>6585911</c:v>
                </c:pt>
                <c:pt idx="599">
                  <c:v>6586331</c:v>
                </c:pt>
                <c:pt idx="600">
                  <c:v>6587265</c:v>
                </c:pt>
                <c:pt idx="601">
                  <c:v>6587873</c:v>
                </c:pt>
                <c:pt idx="602">
                  <c:v>6588614</c:v>
                </c:pt>
                <c:pt idx="603">
                  <c:v>6588127</c:v>
                </c:pt>
                <c:pt idx="604">
                  <c:v>6589350</c:v>
                </c:pt>
                <c:pt idx="605">
                  <c:v>6589460</c:v>
                </c:pt>
                <c:pt idx="606">
                  <c:v>6589445</c:v>
                </c:pt>
                <c:pt idx="607">
                  <c:v>6589400</c:v>
                </c:pt>
                <c:pt idx="608">
                  <c:v>6589400</c:v>
                </c:pt>
                <c:pt idx="609">
                  <c:v>6589444</c:v>
                </c:pt>
                <c:pt idx="610">
                  <c:v>6591921</c:v>
                </c:pt>
                <c:pt idx="611">
                  <c:v>6588725</c:v>
                </c:pt>
                <c:pt idx="612">
                  <c:v>6588650</c:v>
                </c:pt>
                <c:pt idx="613">
                  <c:v>6590038</c:v>
                </c:pt>
                <c:pt idx="614">
                  <c:v>6586573</c:v>
                </c:pt>
                <c:pt idx="615">
                  <c:v>6586000</c:v>
                </c:pt>
                <c:pt idx="616">
                  <c:v>6583135</c:v>
                </c:pt>
                <c:pt idx="617">
                  <c:v>6583092</c:v>
                </c:pt>
                <c:pt idx="618">
                  <c:v>6578003</c:v>
                </c:pt>
                <c:pt idx="619">
                  <c:v>6573962</c:v>
                </c:pt>
                <c:pt idx="620">
                  <c:v>6573531</c:v>
                </c:pt>
                <c:pt idx="621">
                  <c:v>6571986</c:v>
                </c:pt>
                <c:pt idx="622">
                  <c:v>6571536</c:v>
                </c:pt>
                <c:pt idx="623">
                  <c:v>6571536</c:v>
                </c:pt>
                <c:pt idx="624">
                  <c:v>6571175</c:v>
                </c:pt>
                <c:pt idx="625">
                  <c:v>6573297</c:v>
                </c:pt>
                <c:pt idx="626">
                  <c:v>6573297</c:v>
                </c:pt>
                <c:pt idx="627">
                  <c:v>6572784</c:v>
                </c:pt>
                <c:pt idx="628">
                  <c:v>6572788</c:v>
                </c:pt>
                <c:pt idx="629">
                  <c:v>6558831</c:v>
                </c:pt>
                <c:pt idx="630">
                  <c:v>6553993</c:v>
                </c:pt>
                <c:pt idx="631">
                  <c:v>6552826</c:v>
                </c:pt>
                <c:pt idx="632">
                  <c:v>6552457</c:v>
                </c:pt>
                <c:pt idx="633">
                  <c:v>6541996</c:v>
                </c:pt>
                <c:pt idx="634">
                  <c:v>6552777</c:v>
                </c:pt>
                <c:pt idx="635">
                  <c:v>6555500</c:v>
                </c:pt>
                <c:pt idx="636">
                  <c:v>6555059</c:v>
                </c:pt>
                <c:pt idx="637">
                  <c:v>6551948</c:v>
                </c:pt>
                <c:pt idx="638">
                  <c:v>6549488</c:v>
                </c:pt>
                <c:pt idx="639">
                  <c:v>6544704</c:v>
                </c:pt>
                <c:pt idx="640">
                  <c:v>6539839</c:v>
                </c:pt>
                <c:pt idx="641">
                  <c:v>6539159</c:v>
                </c:pt>
                <c:pt idx="642">
                  <c:v>6539100</c:v>
                </c:pt>
                <c:pt idx="643">
                  <c:v>6534532</c:v>
                </c:pt>
                <c:pt idx="644">
                  <c:v>6534767</c:v>
                </c:pt>
                <c:pt idx="645">
                  <c:v>6535306</c:v>
                </c:pt>
                <c:pt idx="646">
                  <c:v>6533938</c:v>
                </c:pt>
                <c:pt idx="647">
                  <c:v>6535916</c:v>
                </c:pt>
                <c:pt idx="648">
                  <c:v>6535896</c:v>
                </c:pt>
                <c:pt idx="649">
                  <c:v>6535927</c:v>
                </c:pt>
                <c:pt idx="650">
                  <c:v>6536205</c:v>
                </c:pt>
                <c:pt idx="651">
                  <c:v>6537185</c:v>
                </c:pt>
                <c:pt idx="652">
                  <c:v>6539570</c:v>
                </c:pt>
                <c:pt idx="653">
                  <c:v>6540887</c:v>
                </c:pt>
                <c:pt idx="654">
                  <c:v>6540887</c:v>
                </c:pt>
                <c:pt idx="655">
                  <c:v>6543343</c:v>
                </c:pt>
                <c:pt idx="656">
                  <c:v>6547767</c:v>
                </c:pt>
                <c:pt idx="657">
                  <c:v>6550445</c:v>
                </c:pt>
                <c:pt idx="658">
                  <c:v>6553091</c:v>
                </c:pt>
                <c:pt idx="659">
                  <c:v>6555890</c:v>
                </c:pt>
                <c:pt idx="660">
                  <c:v>6556202</c:v>
                </c:pt>
                <c:pt idx="661">
                  <c:v>6556210</c:v>
                </c:pt>
                <c:pt idx="662">
                  <c:v>6561148</c:v>
                </c:pt>
                <c:pt idx="663">
                  <c:v>6565274</c:v>
                </c:pt>
                <c:pt idx="664">
                  <c:v>6565274</c:v>
                </c:pt>
                <c:pt idx="665">
                  <c:v>6565274</c:v>
                </c:pt>
                <c:pt idx="666">
                  <c:v>6565020</c:v>
                </c:pt>
                <c:pt idx="667">
                  <c:v>6571462</c:v>
                </c:pt>
                <c:pt idx="668">
                  <c:v>6569944</c:v>
                </c:pt>
                <c:pt idx="669">
                  <c:v>6564794</c:v>
                </c:pt>
                <c:pt idx="670">
                  <c:v>6564923</c:v>
                </c:pt>
                <c:pt idx="671">
                  <c:v>6562165</c:v>
                </c:pt>
                <c:pt idx="672">
                  <c:v>6559679</c:v>
                </c:pt>
                <c:pt idx="673">
                  <c:v>6553129</c:v>
                </c:pt>
                <c:pt idx="674">
                  <c:v>6550848</c:v>
                </c:pt>
                <c:pt idx="675">
                  <c:v>6549536</c:v>
                </c:pt>
                <c:pt idx="676">
                  <c:v>6549536</c:v>
                </c:pt>
                <c:pt idx="677">
                  <c:v>6548972</c:v>
                </c:pt>
                <c:pt idx="678">
                  <c:v>6548972</c:v>
                </c:pt>
                <c:pt idx="679">
                  <c:v>6548972</c:v>
                </c:pt>
                <c:pt idx="680">
                  <c:v>6548845</c:v>
                </c:pt>
                <c:pt idx="681">
                  <c:v>6547806</c:v>
                </c:pt>
                <c:pt idx="682">
                  <c:v>6545551</c:v>
                </c:pt>
                <c:pt idx="683">
                  <c:v>6545524</c:v>
                </c:pt>
                <c:pt idx="684">
                  <c:v>6542476</c:v>
                </c:pt>
                <c:pt idx="685">
                  <c:v>6542292</c:v>
                </c:pt>
                <c:pt idx="686">
                  <c:v>6542334</c:v>
                </c:pt>
                <c:pt idx="687">
                  <c:v>6542334</c:v>
                </c:pt>
                <c:pt idx="688">
                  <c:v>6542334</c:v>
                </c:pt>
                <c:pt idx="689">
                  <c:v>6539343</c:v>
                </c:pt>
                <c:pt idx="690">
                  <c:v>6540047</c:v>
                </c:pt>
                <c:pt idx="691">
                  <c:v>6540597</c:v>
                </c:pt>
                <c:pt idx="692">
                  <c:v>6541464</c:v>
                </c:pt>
                <c:pt idx="693">
                  <c:v>6539387</c:v>
                </c:pt>
                <c:pt idx="694">
                  <c:v>6539421</c:v>
                </c:pt>
                <c:pt idx="695">
                  <c:v>6538336</c:v>
                </c:pt>
                <c:pt idx="696">
                  <c:v>6393245</c:v>
                </c:pt>
                <c:pt idx="697">
                  <c:v>6393245</c:v>
                </c:pt>
                <c:pt idx="698">
                  <c:v>6393245</c:v>
                </c:pt>
                <c:pt idx="699">
                  <c:v>6393245</c:v>
                </c:pt>
                <c:pt idx="700">
                  <c:v>6393245</c:v>
                </c:pt>
                <c:pt idx="701">
                  <c:v>6393245</c:v>
                </c:pt>
                <c:pt idx="702">
                  <c:v>6393245</c:v>
                </c:pt>
                <c:pt idx="703">
                  <c:v>6393245</c:v>
                </c:pt>
                <c:pt idx="704">
                  <c:v>6393073</c:v>
                </c:pt>
                <c:pt idx="705">
                  <c:v>6382948</c:v>
                </c:pt>
                <c:pt idx="706">
                  <c:v>6382948</c:v>
                </c:pt>
                <c:pt idx="707">
                  <c:v>6369955</c:v>
                </c:pt>
                <c:pt idx="708">
                  <c:v>6350095</c:v>
                </c:pt>
                <c:pt idx="709">
                  <c:v>6342816</c:v>
                </c:pt>
                <c:pt idx="710">
                  <c:v>6347493</c:v>
                </c:pt>
                <c:pt idx="711">
                  <c:v>6359698</c:v>
                </c:pt>
                <c:pt idx="712">
                  <c:v>6372854</c:v>
                </c:pt>
                <c:pt idx="713">
                  <c:v>6379374</c:v>
                </c:pt>
                <c:pt idx="714">
                  <c:v>6387149</c:v>
                </c:pt>
                <c:pt idx="715">
                  <c:v>6387149</c:v>
                </c:pt>
                <c:pt idx="716">
                  <c:v>6418833</c:v>
                </c:pt>
                <c:pt idx="717">
                  <c:v>6426128</c:v>
                </c:pt>
                <c:pt idx="718">
                  <c:v>6416400</c:v>
                </c:pt>
                <c:pt idx="719">
                  <c:v>6400239</c:v>
                </c:pt>
                <c:pt idx="720">
                  <c:v>6538185</c:v>
                </c:pt>
                <c:pt idx="721">
                  <c:v>6544517</c:v>
                </c:pt>
                <c:pt idx="722">
                  <c:v>6547514</c:v>
                </c:pt>
                <c:pt idx="723">
                  <c:v>6548554</c:v>
                </c:pt>
                <c:pt idx="724">
                  <c:v>6554502</c:v>
                </c:pt>
                <c:pt idx="725">
                  <c:v>6555736</c:v>
                </c:pt>
                <c:pt idx="726">
                  <c:v>6556278</c:v>
                </c:pt>
                <c:pt idx="727">
                  <c:v>6556321</c:v>
                </c:pt>
                <c:pt idx="728">
                  <c:v>6556929</c:v>
                </c:pt>
                <c:pt idx="729">
                  <c:v>6556915</c:v>
                </c:pt>
                <c:pt idx="730">
                  <c:v>6559232</c:v>
                </c:pt>
                <c:pt idx="731">
                  <c:v>6559152</c:v>
                </c:pt>
                <c:pt idx="732">
                  <c:v>6558994</c:v>
                </c:pt>
                <c:pt idx="733">
                  <c:v>6561213</c:v>
                </c:pt>
                <c:pt idx="734">
                  <c:v>6560515</c:v>
                </c:pt>
                <c:pt idx="735">
                  <c:v>6563274</c:v>
                </c:pt>
                <c:pt idx="736">
                  <c:v>6565300</c:v>
                </c:pt>
                <c:pt idx="737">
                  <c:v>6564775</c:v>
                </c:pt>
                <c:pt idx="738">
                  <c:v>6562979</c:v>
                </c:pt>
                <c:pt idx="739">
                  <c:v>6558656</c:v>
                </c:pt>
                <c:pt idx="740">
                  <c:v>6557517</c:v>
                </c:pt>
                <c:pt idx="741">
                  <c:v>6556968</c:v>
                </c:pt>
                <c:pt idx="742">
                  <c:v>6556044</c:v>
                </c:pt>
                <c:pt idx="743">
                  <c:v>6556970</c:v>
                </c:pt>
                <c:pt idx="744">
                  <c:v>6554510</c:v>
                </c:pt>
                <c:pt idx="745">
                  <c:v>6558193</c:v>
                </c:pt>
                <c:pt idx="746">
                  <c:v>6558632</c:v>
                </c:pt>
                <c:pt idx="747">
                  <c:v>6559582</c:v>
                </c:pt>
                <c:pt idx="748">
                  <c:v>6560975</c:v>
                </c:pt>
                <c:pt idx="749">
                  <c:v>6566754</c:v>
                </c:pt>
                <c:pt idx="750">
                  <c:v>6565800</c:v>
                </c:pt>
                <c:pt idx="751">
                  <c:v>6567908</c:v>
                </c:pt>
                <c:pt idx="752">
                  <c:v>6569572</c:v>
                </c:pt>
                <c:pt idx="753">
                  <c:v>6569621</c:v>
                </c:pt>
                <c:pt idx="754">
                  <c:v>6571078</c:v>
                </c:pt>
                <c:pt idx="755">
                  <c:v>6570390</c:v>
                </c:pt>
                <c:pt idx="756">
                  <c:v>6570422</c:v>
                </c:pt>
                <c:pt idx="757">
                  <c:v>6570392</c:v>
                </c:pt>
                <c:pt idx="758">
                  <c:v>6568511</c:v>
                </c:pt>
                <c:pt idx="759">
                  <c:v>6570088</c:v>
                </c:pt>
                <c:pt idx="760">
                  <c:v>6570802</c:v>
                </c:pt>
                <c:pt idx="761">
                  <c:v>6570840</c:v>
                </c:pt>
                <c:pt idx="762">
                  <c:v>6580402</c:v>
                </c:pt>
                <c:pt idx="763">
                  <c:v>6580794</c:v>
                </c:pt>
                <c:pt idx="764">
                  <c:v>6586047</c:v>
                </c:pt>
                <c:pt idx="765">
                  <c:v>6581542</c:v>
                </c:pt>
                <c:pt idx="766">
                  <c:v>6581542</c:v>
                </c:pt>
                <c:pt idx="767">
                  <c:v>6581542</c:v>
                </c:pt>
                <c:pt idx="768">
                  <c:v>6581542</c:v>
                </c:pt>
                <c:pt idx="769">
                  <c:v>6581542</c:v>
                </c:pt>
                <c:pt idx="770">
                  <c:v>6581542</c:v>
                </c:pt>
                <c:pt idx="771">
                  <c:v>6581542</c:v>
                </c:pt>
                <c:pt idx="772">
                  <c:v>6581542</c:v>
                </c:pt>
                <c:pt idx="773">
                  <c:v>6581542</c:v>
                </c:pt>
                <c:pt idx="774">
                  <c:v>6581542</c:v>
                </c:pt>
                <c:pt idx="775">
                  <c:v>6581542</c:v>
                </c:pt>
                <c:pt idx="776">
                  <c:v>6581542</c:v>
                </c:pt>
                <c:pt idx="777">
                  <c:v>6581542</c:v>
                </c:pt>
                <c:pt idx="778">
                  <c:v>6581542</c:v>
                </c:pt>
                <c:pt idx="779">
                  <c:v>6581542</c:v>
                </c:pt>
                <c:pt idx="780">
                  <c:v>6581542</c:v>
                </c:pt>
                <c:pt idx="781">
                  <c:v>6581542</c:v>
                </c:pt>
                <c:pt idx="782">
                  <c:v>6581542</c:v>
                </c:pt>
                <c:pt idx="783">
                  <c:v>6581542</c:v>
                </c:pt>
                <c:pt idx="784">
                  <c:v>6581542</c:v>
                </c:pt>
                <c:pt idx="785">
                  <c:v>6581542</c:v>
                </c:pt>
                <c:pt idx="786">
                  <c:v>6581542</c:v>
                </c:pt>
                <c:pt idx="787">
                  <c:v>6581542</c:v>
                </c:pt>
                <c:pt idx="788">
                  <c:v>6581542</c:v>
                </c:pt>
                <c:pt idx="789">
                  <c:v>6581542</c:v>
                </c:pt>
                <c:pt idx="790">
                  <c:v>6581542</c:v>
                </c:pt>
                <c:pt idx="791">
                  <c:v>6581542</c:v>
                </c:pt>
                <c:pt idx="792">
                  <c:v>6581542</c:v>
                </c:pt>
                <c:pt idx="793">
                  <c:v>6581542</c:v>
                </c:pt>
                <c:pt idx="794">
                  <c:v>6580939</c:v>
                </c:pt>
                <c:pt idx="795">
                  <c:v>6580421</c:v>
                </c:pt>
                <c:pt idx="796">
                  <c:v>6580421</c:v>
                </c:pt>
                <c:pt idx="797">
                  <c:v>6580421</c:v>
                </c:pt>
                <c:pt idx="798">
                  <c:v>6580421</c:v>
                </c:pt>
                <c:pt idx="799">
                  <c:v>6583463</c:v>
                </c:pt>
                <c:pt idx="800">
                  <c:v>6589553</c:v>
                </c:pt>
                <c:pt idx="801">
                  <c:v>6594440</c:v>
                </c:pt>
                <c:pt idx="802">
                  <c:v>6594440</c:v>
                </c:pt>
                <c:pt idx="803">
                  <c:v>6595046</c:v>
                </c:pt>
                <c:pt idx="804">
                  <c:v>6596746</c:v>
                </c:pt>
                <c:pt idx="805">
                  <c:v>6592485</c:v>
                </c:pt>
                <c:pt idx="806">
                  <c:v>6589500</c:v>
                </c:pt>
                <c:pt idx="807">
                  <c:v>6589522</c:v>
                </c:pt>
                <c:pt idx="808">
                  <c:v>6589522</c:v>
                </c:pt>
                <c:pt idx="809">
                  <c:v>6589575</c:v>
                </c:pt>
                <c:pt idx="810">
                  <c:v>6589240</c:v>
                </c:pt>
                <c:pt idx="811">
                  <c:v>6587192</c:v>
                </c:pt>
                <c:pt idx="812">
                  <c:v>6586218</c:v>
                </c:pt>
                <c:pt idx="813">
                  <c:v>6584938</c:v>
                </c:pt>
                <c:pt idx="814">
                  <c:v>6582224</c:v>
                </c:pt>
                <c:pt idx="815">
                  <c:v>6581758</c:v>
                </c:pt>
                <c:pt idx="816">
                  <c:v>6581754</c:v>
                </c:pt>
                <c:pt idx="817">
                  <c:v>6584655</c:v>
                </c:pt>
                <c:pt idx="818">
                  <c:v>6582591</c:v>
                </c:pt>
                <c:pt idx="819">
                  <c:v>6585360</c:v>
                </c:pt>
                <c:pt idx="820">
                  <c:v>6585360</c:v>
                </c:pt>
                <c:pt idx="821">
                  <c:v>6582950</c:v>
                </c:pt>
                <c:pt idx="822">
                  <c:v>6577921</c:v>
                </c:pt>
                <c:pt idx="823">
                  <c:v>6579050</c:v>
                </c:pt>
                <c:pt idx="824">
                  <c:v>6579868</c:v>
                </c:pt>
                <c:pt idx="825">
                  <c:v>6580026</c:v>
                </c:pt>
                <c:pt idx="826">
                  <c:v>6580222</c:v>
                </c:pt>
                <c:pt idx="827">
                  <c:v>6581461</c:v>
                </c:pt>
                <c:pt idx="828">
                  <c:v>6585201</c:v>
                </c:pt>
                <c:pt idx="829">
                  <c:v>6585200</c:v>
                </c:pt>
                <c:pt idx="830">
                  <c:v>6587111</c:v>
                </c:pt>
                <c:pt idx="831">
                  <c:v>6588248</c:v>
                </c:pt>
                <c:pt idx="832">
                  <c:v>6589258</c:v>
                </c:pt>
                <c:pt idx="833">
                  <c:v>6587108</c:v>
                </c:pt>
                <c:pt idx="834">
                  <c:v>6587122</c:v>
                </c:pt>
                <c:pt idx="835">
                  <c:v>6587121</c:v>
                </c:pt>
                <c:pt idx="836">
                  <c:v>6587119</c:v>
                </c:pt>
                <c:pt idx="837">
                  <c:v>6587129</c:v>
                </c:pt>
                <c:pt idx="838">
                  <c:v>6587108</c:v>
                </c:pt>
                <c:pt idx="839">
                  <c:v>6586808</c:v>
                </c:pt>
                <c:pt idx="840">
                  <c:v>6586647</c:v>
                </c:pt>
                <c:pt idx="841">
                  <c:v>6584106</c:v>
                </c:pt>
                <c:pt idx="842">
                  <c:v>6582452</c:v>
                </c:pt>
                <c:pt idx="843">
                  <c:v>6582452</c:v>
                </c:pt>
                <c:pt idx="844">
                  <c:v>6582660</c:v>
                </c:pt>
                <c:pt idx="845">
                  <c:v>6579503</c:v>
                </c:pt>
                <c:pt idx="846">
                  <c:v>6575677</c:v>
                </c:pt>
                <c:pt idx="847">
                  <c:v>6575667</c:v>
                </c:pt>
                <c:pt idx="848">
                  <c:v>6578410</c:v>
                </c:pt>
                <c:pt idx="849">
                  <c:v>6583234</c:v>
                </c:pt>
                <c:pt idx="850">
                  <c:v>6583427</c:v>
                </c:pt>
                <c:pt idx="851">
                  <c:v>6583424</c:v>
                </c:pt>
                <c:pt idx="852">
                  <c:v>6579579</c:v>
                </c:pt>
                <c:pt idx="853">
                  <c:v>6579582</c:v>
                </c:pt>
                <c:pt idx="854">
                  <c:v>6579582</c:v>
                </c:pt>
                <c:pt idx="855">
                  <c:v>6579589</c:v>
                </c:pt>
                <c:pt idx="856">
                  <c:v>6579606</c:v>
                </c:pt>
                <c:pt idx="857">
                  <c:v>6584636</c:v>
                </c:pt>
                <c:pt idx="858">
                  <c:v>6585760</c:v>
                </c:pt>
                <c:pt idx="859">
                  <c:v>6588233</c:v>
                </c:pt>
                <c:pt idx="860">
                  <c:v>6588531</c:v>
                </c:pt>
                <c:pt idx="861">
                  <c:v>6588524</c:v>
                </c:pt>
                <c:pt idx="862">
                  <c:v>6588984</c:v>
                </c:pt>
                <c:pt idx="863">
                  <c:v>6591187</c:v>
                </c:pt>
                <c:pt idx="864">
                  <c:v>6591205</c:v>
                </c:pt>
                <c:pt idx="865">
                  <c:v>6591251</c:v>
                </c:pt>
                <c:pt idx="866">
                  <c:v>6590906</c:v>
                </c:pt>
                <c:pt idx="867">
                  <c:v>6587543</c:v>
                </c:pt>
                <c:pt idx="868">
                  <c:v>6587545</c:v>
                </c:pt>
                <c:pt idx="869">
                  <c:v>6587527</c:v>
                </c:pt>
                <c:pt idx="870">
                  <c:v>6588251</c:v>
                </c:pt>
                <c:pt idx="871">
                  <c:v>6589026</c:v>
                </c:pt>
                <c:pt idx="872">
                  <c:v>6589390</c:v>
                </c:pt>
                <c:pt idx="873">
                  <c:v>6589460</c:v>
                </c:pt>
                <c:pt idx="874">
                  <c:v>6590338</c:v>
                </c:pt>
                <c:pt idx="875">
                  <c:v>6594547</c:v>
                </c:pt>
                <c:pt idx="876">
                  <c:v>6595847</c:v>
                </c:pt>
                <c:pt idx="877">
                  <c:v>6595907</c:v>
                </c:pt>
                <c:pt idx="878">
                  <c:v>6595989</c:v>
                </c:pt>
                <c:pt idx="879">
                  <c:v>6595394</c:v>
                </c:pt>
                <c:pt idx="880">
                  <c:v>6594049</c:v>
                </c:pt>
                <c:pt idx="881">
                  <c:v>6594805</c:v>
                </c:pt>
                <c:pt idx="882">
                  <c:v>6594825</c:v>
                </c:pt>
                <c:pt idx="883">
                  <c:v>6596270</c:v>
                </c:pt>
                <c:pt idx="884">
                  <c:v>6596304</c:v>
                </c:pt>
                <c:pt idx="885">
                  <c:v>6596887</c:v>
                </c:pt>
                <c:pt idx="886">
                  <c:v>6596849</c:v>
                </c:pt>
                <c:pt idx="887">
                  <c:v>6596919</c:v>
                </c:pt>
                <c:pt idx="888">
                  <c:v>6596846</c:v>
                </c:pt>
                <c:pt idx="889">
                  <c:v>6597660</c:v>
                </c:pt>
                <c:pt idx="890">
                  <c:v>6597669</c:v>
                </c:pt>
                <c:pt idx="891">
                  <c:v>6597786</c:v>
                </c:pt>
                <c:pt idx="892">
                  <c:v>6597910</c:v>
                </c:pt>
                <c:pt idx="893">
                  <c:v>6597400</c:v>
                </c:pt>
                <c:pt idx="894">
                  <c:v>6597740</c:v>
                </c:pt>
                <c:pt idx="895">
                  <c:v>6597714</c:v>
                </c:pt>
                <c:pt idx="896">
                  <c:v>6597714</c:v>
                </c:pt>
                <c:pt idx="897">
                  <c:v>6597760</c:v>
                </c:pt>
                <c:pt idx="898">
                  <c:v>6597955</c:v>
                </c:pt>
                <c:pt idx="899">
                  <c:v>6598848</c:v>
                </c:pt>
                <c:pt idx="900">
                  <c:v>6599840</c:v>
                </c:pt>
                <c:pt idx="901">
                  <c:v>6599837</c:v>
                </c:pt>
                <c:pt idx="902">
                  <c:v>6601656</c:v>
                </c:pt>
                <c:pt idx="903">
                  <c:v>6601657</c:v>
                </c:pt>
                <c:pt idx="904">
                  <c:v>6603409</c:v>
                </c:pt>
                <c:pt idx="905">
                  <c:v>6603424</c:v>
                </c:pt>
                <c:pt idx="906">
                  <c:v>6603925</c:v>
                </c:pt>
                <c:pt idx="907">
                  <c:v>6604725</c:v>
                </c:pt>
                <c:pt idx="908">
                  <c:v>6604832</c:v>
                </c:pt>
                <c:pt idx="909">
                  <c:v>6604773</c:v>
                </c:pt>
                <c:pt idx="910">
                  <c:v>6604628</c:v>
                </c:pt>
                <c:pt idx="911">
                  <c:v>6606074</c:v>
                </c:pt>
                <c:pt idx="912">
                  <c:v>6606401</c:v>
                </c:pt>
                <c:pt idx="913">
                  <c:v>6605821</c:v>
                </c:pt>
                <c:pt idx="914">
                  <c:v>6604826</c:v>
                </c:pt>
                <c:pt idx="915">
                  <c:v>6604562</c:v>
                </c:pt>
                <c:pt idx="916">
                  <c:v>6604531</c:v>
                </c:pt>
                <c:pt idx="917">
                  <c:v>6603316</c:v>
                </c:pt>
                <c:pt idx="918">
                  <c:v>6603153</c:v>
                </c:pt>
                <c:pt idx="919">
                  <c:v>6602953</c:v>
                </c:pt>
                <c:pt idx="920">
                  <c:v>6602495</c:v>
                </c:pt>
                <c:pt idx="921">
                  <c:v>6600684</c:v>
                </c:pt>
                <c:pt idx="922">
                  <c:v>6600642</c:v>
                </c:pt>
                <c:pt idx="923">
                  <c:v>6600249</c:v>
                </c:pt>
                <c:pt idx="924">
                  <c:v>6600249</c:v>
                </c:pt>
                <c:pt idx="925">
                  <c:v>6600437</c:v>
                </c:pt>
                <c:pt idx="926">
                  <c:v>6601790</c:v>
                </c:pt>
                <c:pt idx="927">
                  <c:v>6602319</c:v>
                </c:pt>
                <c:pt idx="928">
                  <c:v>6601719</c:v>
                </c:pt>
                <c:pt idx="929">
                  <c:v>6601706</c:v>
                </c:pt>
                <c:pt idx="930">
                  <c:v>6601699</c:v>
                </c:pt>
                <c:pt idx="931">
                  <c:v>6601690</c:v>
                </c:pt>
                <c:pt idx="932">
                  <c:v>6601688</c:v>
                </c:pt>
                <c:pt idx="933">
                  <c:v>6601675</c:v>
                </c:pt>
                <c:pt idx="934">
                  <c:v>6601680</c:v>
                </c:pt>
                <c:pt idx="935">
                  <c:v>6601701</c:v>
                </c:pt>
                <c:pt idx="936">
                  <c:v>6602811</c:v>
                </c:pt>
                <c:pt idx="937">
                  <c:v>6602999</c:v>
                </c:pt>
                <c:pt idx="938">
                  <c:v>6602838</c:v>
                </c:pt>
                <c:pt idx="939">
                  <c:v>6603189</c:v>
                </c:pt>
                <c:pt idx="940">
                  <c:v>6603617</c:v>
                </c:pt>
                <c:pt idx="941">
                  <c:v>6603933</c:v>
                </c:pt>
                <c:pt idx="942">
                  <c:v>6603994</c:v>
                </c:pt>
                <c:pt idx="943">
                  <c:v>6604056</c:v>
                </c:pt>
                <c:pt idx="944">
                  <c:v>6603830</c:v>
                </c:pt>
                <c:pt idx="945">
                  <c:v>6603856</c:v>
                </c:pt>
                <c:pt idx="946">
                  <c:v>6603825</c:v>
                </c:pt>
                <c:pt idx="947">
                  <c:v>6603809</c:v>
                </c:pt>
                <c:pt idx="948">
                  <c:v>6602378</c:v>
                </c:pt>
                <c:pt idx="949">
                  <c:v>6602319</c:v>
                </c:pt>
                <c:pt idx="950">
                  <c:v>6601182</c:v>
                </c:pt>
                <c:pt idx="951">
                  <c:v>6601089</c:v>
                </c:pt>
                <c:pt idx="952">
                  <c:v>6600978</c:v>
                </c:pt>
                <c:pt idx="953">
                  <c:v>6600450</c:v>
                </c:pt>
                <c:pt idx="954">
                  <c:v>6600460</c:v>
                </c:pt>
                <c:pt idx="955">
                  <c:v>6600445</c:v>
                </c:pt>
                <c:pt idx="956">
                  <c:v>6599908</c:v>
                </c:pt>
                <c:pt idx="957">
                  <c:v>6599906</c:v>
                </c:pt>
                <c:pt idx="958">
                  <c:v>6598924</c:v>
                </c:pt>
                <c:pt idx="959">
                  <c:v>6598955</c:v>
                </c:pt>
                <c:pt idx="960">
                  <c:v>6600063</c:v>
                </c:pt>
                <c:pt idx="961">
                  <c:v>6600990</c:v>
                </c:pt>
                <c:pt idx="962">
                  <c:v>6600430</c:v>
                </c:pt>
                <c:pt idx="963">
                  <c:v>6599884</c:v>
                </c:pt>
                <c:pt idx="964">
                  <c:v>6598915</c:v>
                </c:pt>
                <c:pt idx="965">
                  <c:v>6596016</c:v>
                </c:pt>
                <c:pt idx="966">
                  <c:v>6599828</c:v>
                </c:pt>
                <c:pt idx="967">
                  <c:v>6600069</c:v>
                </c:pt>
                <c:pt idx="968">
                  <c:v>6599959</c:v>
                </c:pt>
                <c:pt idx="969">
                  <c:v>6602100</c:v>
                </c:pt>
                <c:pt idx="970">
                  <c:v>6601771</c:v>
                </c:pt>
                <c:pt idx="971">
                  <c:v>6600572</c:v>
                </c:pt>
                <c:pt idx="972">
                  <c:v>6600929</c:v>
                </c:pt>
                <c:pt idx="973">
                  <c:v>6601879</c:v>
                </c:pt>
                <c:pt idx="974">
                  <c:v>6601841</c:v>
                </c:pt>
                <c:pt idx="975">
                  <c:v>6601811</c:v>
                </c:pt>
                <c:pt idx="976">
                  <c:v>6603130</c:v>
                </c:pt>
                <c:pt idx="977">
                  <c:v>6607594</c:v>
                </c:pt>
                <c:pt idx="978">
                  <c:v>6607700</c:v>
                </c:pt>
                <c:pt idx="979">
                  <c:v>6607830</c:v>
                </c:pt>
                <c:pt idx="980">
                  <c:v>6607613</c:v>
                </c:pt>
                <c:pt idx="981">
                  <c:v>6607626</c:v>
                </c:pt>
                <c:pt idx="982">
                  <c:v>6606032</c:v>
                </c:pt>
                <c:pt idx="983">
                  <c:v>6605560</c:v>
                </c:pt>
                <c:pt idx="984">
                  <c:v>6605568</c:v>
                </c:pt>
                <c:pt idx="985">
                  <c:v>6605958</c:v>
                </c:pt>
                <c:pt idx="986">
                  <c:v>6606968</c:v>
                </c:pt>
                <c:pt idx="987">
                  <c:v>6606916</c:v>
                </c:pt>
                <c:pt idx="988">
                  <c:v>6607339</c:v>
                </c:pt>
                <c:pt idx="989">
                  <c:v>6607632</c:v>
                </c:pt>
                <c:pt idx="990">
                  <c:v>6607618</c:v>
                </c:pt>
                <c:pt idx="991">
                  <c:v>6607614</c:v>
                </c:pt>
                <c:pt idx="992">
                  <c:v>6607610</c:v>
                </c:pt>
                <c:pt idx="993">
                  <c:v>6608299</c:v>
                </c:pt>
                <c:pt idx="994">
                  <c:v>6609373</c:v>
                </c:pt>
                <c:pt idx="995">
                  <c:v>6610050</c:v>
                </c:pt>
                <c:pt idx="996">
                  <c:v>6610050</c:v>
                </c:pt>
                <c:pt idx="997">
                  <c:v>6610050</c:v>
                </c:pt>
                <c:pt idx="998">
                  <c:v>6609481</c:v>
                </c:pt>
                <c:pt idx="999">
                  <c:v>6608712</c:v>
                </c:pt>
                <c:pt idx="1000">
                  <c:v>6608219</c:v>
                </c:pt>
                <c:pt idx="1001">
                  <c:v>6608734</c:v>
                </c:pt>
                <c:pt idx="1002">
                  <c:v>6608730</c:v>
                </c:pt>
                <c:pt idx="1003">
                  <c:v>6608717</c:v>
                </c:pt>
                <c:pt idx="1004">
                  <c:v>6608726</c:v>
                </c:pt>
                <c:pt idx="1005">
                  <c:v>6608753</c:v>
                </c:pt>
                <c:pt idx="1006">
                  <c:v>6608781</c:v>
                </c:pt>
                <c:pt idx="1007">
                  <c:v>6609226</c:v>
                </c:pt>
                <c:pt idx="1008">
                  <c:v>6609149</c:v>
                </c:pt>
                <c:pt idx="1009">
                  <c:v>6610217</c:v>
                </c:pt>
                <c:pt idx="1010">
                  <c:v>6610814</c:v>
                </c:pt>
                <c:pt idx="1011">
                  <c:v>6612188</c:v>
                </c:pt>
                <c:pt idx="1012">
                  <c:v>6612052</c:v>
                </c:pt>
                <c:pt idx="1013">
                  <c:v>6611990</c:v>
                </c:pt>
                <c:pt idx="1014">
                  <c:v>6609627</c:v>
                </c:pt>
                <c:pt idx="1015">
                  <c:v>6610845</c:v>
                </c:pt>
                <c:pt idx="1016">
                  <c:v>6611743</c:v>
                </c:pt>
                <c:pt idx="1017">
                  <c:v>6612328</c:v>
                </c:pt>
                <c:pt idx="1018">
                  <c:v>6612330</c:v>
                </c:pt>
                <c:pt idx="1019">
                  <c:v>6612299</c:v>
                </c:pt>
                <c:pt idx="1020">
                  <c:v>6616687</c:v>
                </c:pt>
                <c:pt idx="1021">
                  <c:v>6616470</c:v>
                </c:pt>
                <c:pt idx="1022">
                  <c:v>6617340</c:v>
                </c:pt>
                <c:pt idx="1023">
                  <c:v>6618449</c:v>
                </c:pt>
                <c:pt idx="1024">
                  <c:v>6618451</c:v>
                </c:pt>
                <c:pt idx="1025">
                  <c:v>6618459</c:v>
                </c:pt>
                <c:pt idx="1026">
                  <c:v>6620742</c:v>
                </c:pt>
                <c:pt idx="1027">
                  <c:v>6620708</c:v>
                </c:pt>
                <c:pt idx="1028">
                  <c:v>6620470</c:v>
                </c:pt>
                <c:pt idx="1029">
                  <c:v>6622093</c:v>
                </c:pt>
                <c:pt idx="1030">
                  <c:v>6623280</c:v>
                </c:pt>
                <c:pt idx="1031">
                  <c:v>6623326</c:v>
                </c:pt>
                <c:pt idx="1032">
                  <c:v>6627742</c:v>
                </c:pt>
                <c:pt idx="1033">
                  <c:v>6627112</c:v>
                </c:pt>
                <c:pt idx="1034">
                  <c:v>6626908</c:v>
                </c:pt>
                <c:pt idx="1035">
                  <c:v>6624466</c:v>
                </c:pt>
                <c:pt idx="1036">
                  <c:v>6623254</c:v>
                </c:pt>
                <c:pt idx="1037">
                  <c:v>6623235</c:v>
                </c:pt>
                <c:pt idx="1038">
                  <c:v>6623220</c:v>
                </c:pt>
                <c:pt idx="1039">
                  <c:v>6621488</c:v>
                </c:pt>
                <c:pt idx="1040">
                  <c:v>6621816</c:v>
                </c:pt>
                <c:pt idx="1041">
                  <c:v>6620820</c:v>
                </c:pt>
                <c:pt idx="1042">
                  <c:v>6621616</c:v>
                </c:pt>
                <c:pt idx="1043">
                  <c:v>6625541</c:v>
                </c:pt>
                <c:pt idx="1044">
                  <c:v>6626605</c:v>
                </c:pt>
                <c:pt idx="1045">
                  <c:v>6621551</c:v>
                </c:pt>
                <c:pt idx="1046">
                  <c:v>6621505</c:v>
                </c:pt>
                <c:pt idx="1047">
                  <c:v>6618895</c:v>
                </c:pt>
                <c:pt idx="1048">
                  <c:v>6617254</c:v>
                </c:pt>
                <c:pt idx="1049">
                  <c:v>6615596</c:v>
                </c:pt>
                <c:pt idx="1050">
                  <c:v>6615862</c:v>
                </c:pt>
                <c:pt idx="1051">
                  <c:v>6617703</c:v>
                </c:pt>
                <c:pt idx="1052">
                  <c:v>6614736</c:v>
                </c:pt>
                <c:pt idx="1053">
                  <c:v>6614736</c:v>
                </c:pt>
                <c:pt idx="1054">
                  <c:v>6613652</c:v>
                </c:pt>
                <c:pt idx="1055">
                  <c:v>6611795</c:v>
                </c:pt>
                <c:pt idx="1056">
                  <c:v>6611659</c:v>
                </c:pt>
                <c:pt idx="1057">
                  <c:v>6611659</c:v>
                </c:pt>
                <c:pt idx="1058">
                  <c:v>6611664</c:v>
                </c:pt>
                <c:pt idx="1059">
                  <c:v>6611651</c:v>
                </c:pt>
                <c:pt idx="1060">
                  <c:v>6611651</c:v>
                </c:pt>
                <c:pt idx="1061">
                  <c:v>6612274</c:v>
                </c:pt>
                <c:pt idx="1062">
                  <c:v>6610576</c:v>
                </c:pt>
                <c:pt idx="1063">
                  <c:v>6610779</c:v>
                </c:pt>
                <c:pt idx="1064">
                  <c:v>6610784</c:v>
                </c:pt>
                <c:pt idx="1065">
                  <c:v>6611406</c:v>
                </c:pt>
                <c:pt idx="1066">
                  <c:v>6611490</c:v>
                </c:pt>
                <c:pt idx="1067">
                  <c:v>6611397</c:v>
                </c:pt>
                <c:pt idx="1068">
                  <c:v>6608811</c:v>
                </c:pt>
                <c:pt idx="1069">
                  <c:v>6606544</c:v>
                </c:pt>
                <c:pt idx="1070">
                  <c:v>6606098</c:v>
                </c:pt>
                <c:pt idx="1071">
                  <c:v>6605064</c:v>
                </c:pt>
                <c:pt idx="1072">
                  <c:v>6605046</c:v>
                </c:pt>
                <c:pt idx="1073">
                  <c:v>6604057</c:v>
                </c:pt>
                <c:pt idx="1074">
                  <c:v>6604160</c:v>
                </c:pt>
                <c:pt idx="1075">
                  <c:v>6604161</c:v>
                </c:pt>
                <c:pt idx="1076">
                  <c:v>6604161</c:v>
                </c:pt>
                <c:pt idx="1077">
                  <c:v>6604195</c:v>
                </c:pt>
                <c:pt idx="1078">
                  <c:v>6604842</c:v>
                </c:pt>
                <c:pt idx="1079">
                  <c:v>6602552</c:v>
                </c:pt>
                <c:pt idx="1080">
                  <c:v>6602552</c:v>
                </c:pt>
                <c:pt idx="1081">
                  <c:v>6601648</c:v>
                </c:pt>
                <c:pt idx="1082">
                  <c:v>6602676</c:v>
                </c:pt>
                <c:pt idx="1083">
                  <c:v>6603710</c:v>
                </c:pt>
                <c:pt idx="1084">
                  <c:v>6607217</c:v>
                </c:pt>
                <c:pt idx="1085">
                  <c:v>6607221</c:v>
                </c:pt>
                <c:pt idx="1086">
                  <c:v>6607260</c:v>
                </c:pt>
                <c:pt idx="1087">
                  <c:v>6607340</c:v>
                </c:pt>
                <c:pt idx="1088">
                  <c:v>6607672</c:v>
                </c:pt>
                <c:pt idx="1089">
                  <c:v>6612431</c:v>
                </c:pt>
                <c:pt idx="1090">
                  <c:v>6612390</c:v>
                </c:pt>
                <c:pt idx="1091">
                  <c:v>6618121</c:v>
                </c:pt>
                <c:pt idx="1092">
                  <c:v>6608200</c:v>
                </c:pt>
                <c:pt idx="1093">
                  <c:v>6615425</c:v>
                </c:pt>
                <c:pt idx="1094">
                  <c:v>6622569</c:v>
                </c:pt>
                <c:pt idx="1095">
                  <c:v>6628332</c:v>
                </c:pt>
                <c:pt idx="1096">
                  <c:v>6628322</c:v>
                </c:pt>
                <c:pt idx="1097">
                  <c:v>6628330</c:v>
                </c:pt>
                <c:pt idx="1098">
                  <c:v>6626906</c:v>
                </c:pt>
                <c:pt idx="1099">
                  <c:v>6627628</c:v>
                </c:pt>
                <c:pt idx="1100">
                  <c:v>6627640</c:v>
                </c:pt>
                <c:pt idx="1101">
                  <c:v>6627662</c:v>
                </c:pt>
                <c:pt idx="1102">
                  <c:v>6627662</c:v>
                </c:pt>
                <c:pt idx="1103">
                  <c:v>6627640</c:v>
                </c:pt>
                <c:pt idx="1104">
                  <c:v>6627640</c:v>
                </c:pt>
                <c:pt idx="1105">
                  <c:v>6627640</c:v>
                </c:pt>
                <c:pt idx="1106">
                  <c:v>6627908</c:v>
                </c:pt>
                <c:pt idx="1107">
                  <c:v>6621280</c:v>
                </c:pt>
                <c:pt idx="1108">
                  <c:v>6625665</c:v>
                </c:pt>
                <c:pt idx="1109">
                  <c:v>6628664</c:v>
                </c:pt>
                <c:pt idx="1110">
                  <c:v>6631255</c:v>
                </c:pt>
                <c:pt idx="1111">
                  <c:v>6632378</c:v>
                </c:pt>
                <c:pt idx="1112">
                  <c:v>6632443</c:v>
                </c:pt>
                <c:pt idx="1113">
                  <c:v>6632530</c:v>
                </c:pt>
                <c:pt idx="1114">
                  <c:v>6632915</c:v>
                </c:pt>
                <c:pt idx="1115">
                  <c:v>6635159</c:v>
                </c:pt>
                <c:pt idx="1116">
                  <c:v>6633706</c:v>
                </c:pt>
                <c:pt idx="1117">
                  <c:v>6632606</c:v>
                </c:pt>
                <c:pt idx="1118">
                  <c:v>6638100</c:v>
                </c:pt>
                <c:pt idx="1119">
                  <c:v>6638093</c:v>
                </c:pt>
                <c:pt idx="1120">
                  <c:v>6642711</c:v>
                </c:pt>
                <c:pt idx="1121">
                  <c:v>6656389</c:v>
                </c:pt>
                <c:pt idx="1122">
                  <c:v>6648620</c:v>
                </c:pt>
                <c:pt idx="1123">
                  <c:v>6644550</c:v>
                </c:pt>
                <c:pt idx="1124">
                  <c:v>6644776</c:v>
                </c:pt>
                <c:pt idx="1125">
                  <c:v>6673400</c:v>
                </c:pt>
                <c:pt idx="1126">
                  <c:v>6677116</c:v>
                </c:pt>
                <c:pt idx="1127">
                  <c:v>6676055</c:v>
                </c:pt>
                <c:pt idx="1128">
                  <c:v>6681437</c:v>
                </c:pt>
                <c:pt idx="1129">
                  <c:v>6683000</c:v>
                </c:pt>
                <c:pt idx="1130">
                  <c:v>6691704</c:v>
                </c:pt>
                <c:pt idx="1131">
                  <c:v>6688046</c:v>
                </c:pt>
                <c:pt idx="1132">
                  <c:v>6678951</c:v>
                </c:pt>
                <c:pt idx="1133">
                  <c:v>6662298</c:v>
                </c:pt>
                <c:pt idx="1134">
                  <c:v>6662182</c:v>
                </c:pt>
                <c:pt idx="1135">
                  <c:v>6662187</c:v>
                </c:pt>
                <c:pt idx="1136">
                  <c:v>6658950</c:v>
                </c:pt>
                <c:pt idx="1137">
                  <c:v>6657834</c:v>
                </c:pt>
                <c:pt idx="1138">
                  <c:v>6657796</c:v>
                </c:pt>
                <c:pt idx="1139">
                  <c:v>6656538</c:v>
                </c:pt>
                <c:pt idx="1140">
                  <c:v>6654403</c:v>
                </c:pt>
                <c:pt idx="1141">
                  <c:v>6651525</c:v>
                </c:pt>
                <c:pt idx="1142">
                  <c:v>6649457</c:v>
                </c:pt>
                <c:pt idx="1143">
                  <c:v>6649642</c:v>
                </c:pt>
                <c:pt idx="1144">
                  <c:v>6648910</c:v>
                </c:pt>
                <c:pt idx="1145">
                  <c:v>6647190</c:v>
                </c:pt>
                <c:pt idx="1146">
                  <c:v>6644473</c:v>
                </c:pt>
                <c:pt idx="1147">
                  <c:v>6644383</c:v>
                </c:pt>
                <c:pt idx="1148">
                  <c:v>6640814</c:v>
                </c:pt>
                <c:pt idx="1149">
                  <c:v>6639321</c:v>
                </c:pt>
                <c:pt idx="1150">
                  <c:v>6639155</c:v>
                </c:pt>
                <c:pt idx="1151">
                  <c:v>6640000</c:v>
                </c:pt>
                <c:pt idx="1152">
                  <c:v>6640070</c:v>
                </c:pt>
                <c:pt idx="1153">
                  <c:v>6639850</c:v>
                </c:pt>
                <c:pt idx="1154">
                  <c:v>6639307</c:v>
                </c:pt>
                <c:pt idx="1155">
                  <c:v>6639170</c:v>
                </c:pt>
                <c:pt idx="1156">
                  <c:v>6639209</c:v>
                </c:pt>
                <c:pt idx="1157">
                  <c:v>6636907</c:v>
                </c:pt>
                <c:pt idx="1158">
                  <c:v>6630165</c:v>
                </c:pt>
                <c:pt idx="1159">
                  <c:v>6630857</c:v>
                </c:pt>
                <c:pt idx="1160">
                  <c:v>6631853</c:v>
                </c:pt>
                <c:pt idx="1161">
                  <c:v>6632532</c:v>
                </c:pt>
                <c:pt idx="1162">
                  <c:v>6633104</c:v>
                </c:pt>
                <c:pt idx="1163">
                  <c:v>6633117</c:v>
                </c:pt>
                <c:pt idx="1164">
                  <c:v>6633248</c:v>
                </c:pt>
                <c:pt idx="1165">
                  <c:v>6636833</c:v>
                </c:pt>
                <c:pt idx="1166">
                  <c:v>6638175</c:v>
                </c:pt>
                <c:pt idx="1167">
                  <c:v>6637945</c:v>
                </c:pt>
                <c:pt idx="1168">
                  <c:v>6637349</c:v>
                </c:pt>
                <c:pt idx="1169">
                  <c:v>6636450</c:v>
                </c:pt>
                <c:pt idx="1170">
                  <c:v>6636450</c:v>
                </c:pt>
                <c:pt idx="1171">
                  <c:v>6635575</c:v>
                </c:pt>
                <c:pt idx="1172">
                  <c:v>6635450</c:v>
                </c:pt>
                <c:pt idx="1173">
                  <c:v>6637130</c:v>
                </c:pt>
                <c:pt idx="1174">
                  <c:v>6639862</c:v>
                </c:pt>
                <c:pt idx="1175">
                  <c:v>6642537</c:v>
                </c:pt>
                <c:pt idx="1176">
                  <c:v>6643098</c:v>
                </c:pt>
                <c:pt idx="1177">
                  <c:v>6640623</c:v>
                </c:pt>
                <c:pt idx="1178">
                  <c:v>6640623</c:v>
                </c:pt>
                <c:pt idx="1179">
                  <c:v>6642186</c:v>
                </c:pt>
                <c:pt idx="1180">
                  <c:v>6641387</c:v>
                </c:pt>
                <c:pt idx="1181">
                  <c:v>6641181</c:v>
                </c:pt>
                <c:pt idx="1182">
                  <c:v>6641173</c:v>
                </c:pt>
                <c:pt idx="1183">
                  <c:v>6641164</c:v>
                </c:pt>
                <c:pt idx="1184">
                  <c:v>6641102</c:v>
                </c:pt>
                <c:pt idx="1185">
                  <c:v>6641102</c:v>
                </c:pt>
                <c:pt idx="1186">
                  <c:v>6643562</c:v>
                </c:pt>
                <c:pt idx="1187">
                  <c:v>6646040</c:v>
                </c:pt>
                <c:pt idx="1188">
                  <c:v>6643650</c:v>
                </c:pt>
                <c:pt idx="1189">
                  <c:v>6643667</c:v>
                </c:pt>
                <c:pt idx="1190">
                  <c:v>6643644</c:v>
                </c:pt>
                <c:pt idx="1191">
                  <c:v>6642281</c:v>
                </c:pt>
                <c:pt idx="1192">
                  <c:v>6639103</c:v>
                </c:pt>
                <c:pt idx="1193">
                  <c:v>6639063</c:v>
                </c:pt>
                <c:pt idx="1194">
                  <c:v>6639043</c:v>
                </c:pt>
                <c:pt idx="1195">
                  <c:v>6639023</c:v>
                </c:pt>
                <c:pt idx="1196">
                  <c:v>6639003</c:v>
                </c:pt>
                <c:pt idx="1197">
                  <c:v>6638983</c:v>
                </c:pt>
                <c:pt idx="1198">
                  <c:v>6638963</c:v>
                </c:pt>
                <c:pt idx="1199">
                  <c:v>6638963</c:v>
                </c:pt>
                <c:pt idx="1200">
                  <c:v>6638963</c:v>
                </c:pt>
                <c:pt idx="1201">
                  <c:v>6639022</c:v>
                </c:pt>
                <c:pt idx="1202">
                  <c:v>6639022</c:v>
                </c:pt>
                <c:pt idx="1203">
                  <c:v>6639022</c:v>
                </c:pt>
                <c:pt idx="1204">
                  <c:v>6639022</c:v>
                </c:pt>
                <c:pt idx="1205">
                  <c:v>6639022</c:v>
                </c:pt>
                <c:pt idx="1206">
                  <c:v>6639022</c:v>
                </c:pt>
                <c:pt idx="1207">
                  <c:v>6639022</c:v>
                </c:pt>
                <c:pt idx="1208">
                  <c:v>6639022</c:v>
                </c:pt>
                <c:pt idx="1209">
                  <c:v>6639022</c:v>
                </c:pt>
                <c:pt idx="1210">
                  <c:v>6639025</c:v>
                </c:pt>
                <c:pt idx="1211">
                  <c:v>6639125</c:v>
                </c:pt>
                <c:pt idx="1212">
                  <c:v>6639022</c:v>
                </c:pt>
                <c:pt idx="1213">
                  <c:v>6639022</c:v>
                </c:pt>
                <c:pt idx="1214">
                  <c:v>6639022</c:v>
                </c:pt>
                <c:pt idx="1215">
                  <c:v>6639133</c:v>
                </c:pt>
                <c:pt idx="1216">
                  <c:v>6639133</c:v>
                </c:pt>
                <c:pt idx="1217">
                  <c:v>6639133</c:v>
                </c:pt>
                <c:pt idx="1218">
                  <c:v>6639133</c:v>
                </c:pt>
                <c:pt idx="1219">
                  <c:v>6636281</c:v>
                </c:pt>
                <c:pt idx="1220">
                  <c:v>6636345</c:v>
                </c:pt>
                <c:pt idx="1221">
                  <c:v>6636800</c:v>
                </c:pt>
                <c:pt idx="1222">
                  <c:v>6637031</c:v>
                </c:pt>
                <c:pt idx="1223">
                  <c:v>6637750</c:v>
                </c:pt>
                <c:pt idx="1224">
                  <c:v>6637325</c:v>
                </c:pt>
                <c:pt idx="1225">
                  <c:v>6640837</c:v>
                </c:pt>
                <c:pt idx="1226">
                  <c:v>6641703</c:v>
                </c:pt>
                <c:pt idx="1227">
                  <c:v>6644325</c:v>
                </c:pt>
                <c:pt idx="1228">
                  <c:v>6646134</c:v>
                </c:pt>
                <c:pt idx="1229">
                  <c:v>6646132</c:v>
                </c:pt>
                <c:pt idx="1230">
                  <c:v>6646426</c:v>
                </c:pt>
                <c:pt idx="1231">
                  <c:v>6646443</c:v>
                </c:pt>
                <c:pt idx="1232">
                  <c:v>6648093</c:v>
                </c:pt>
                <c:pt idx="1233">
                  <c:v>6648856</c:v>
                </c:pt>
                <c:pt idx="1234">
                  <c:v>6649336</c:v>
                </c:pt>
                <c:pt idx="1235">
                  <c:v>6649552</c:v>
                </c:pt>
                <c:pt idx="1236">
                  <c:v>6647413</c:v>
                </c:pt>
                <c:pt idx="1237">
                  <c:v>6648260</c:v>
                </c:pt>
                <c:pt idx="1238">
                  <c:v>6647730</c:v>
                </c:pt>
                <c:pt idx="1239">
                  <c:v>6647730</c:v>
                </c:pt>
                <c:pt idx="1240">
                  <c:v>6646969</c:v>
                </c:pt>
                <c:pt idx="1241">
                  <c:v>6646400</c:v>
                </c:pt>
                <c:pt idx="1242">
                  <c:v>6647093</c:v>
                </c:pt>
                <c:pt idx="1243">
                  <c:v>6647322</c:v>
                </c:pt>
                <c:pt idx="1244">
                  <c:v>6648730</c:v>
                </c:pt>
                <c:pt idx="1245">
                  <c:v>6648050</c:v>
                </c:pt>
                <c:pt idx="1246">
                  <c:v>6648050</c:v>
                </c:pt>
                <c:pt idx="1247">
                  <c:v>6648692</c:v>
                </c:pt>
                <c:pt idx="1248">
                  <c:v>6648692</c:v>
                </c:pt>
                <c:pt idx="1249">
                  <c:v>6649623</c:v>
                </c:pt>
                <c:pt idx="1250">
                  <c:v>6650154</c:v>
                </c:pt>
                <c:pt idx="1251">
                  <c:v>6651635</c:v>
                </c:pt>
                <c:pt idx="1252">
                  <c:v>6652922</c:v>
                </c:pt>
                <c:pt idx="1253">
                  <c:v>6655976</c:v>
                </c:pt>
                <c:pt idx="1254">
                  <c:v>6656020</c:v>
                </c:pt>
                <c:pt idx="1255">
                  <c:v>6659381</c:v>
                </c:pt>
                <c:pt idx="1256">
                  <c:v>6658980</c:v>
                </c:pt>
                <c:pt idx="1257">
                  <c:v>6661844</c:v>
                </c:pt>
                <c:pt idx="1258">
                  <c:v>6659712</c:v>
                </c:pt>
                <c:pt idx="1259">
                  <c:v>6658631</c:v>
                </c:pt>
                <c:pt idx="1260">
                  <c:v>6657733</c:v>
                </c:pt>
                <c:pt idx="1261">
                  <c:v>6657733</c:v>
                </c:pt>
                <c:pt idx="1262">
                  <c:v>6657733</c:v>
                </c:pt>
                <c:pt idx="1263">
                  <c:v>6657733</c:v>
                </c:pt>
                <c:pt idx="1264">
                  <c:v>6657733</c:v>
                </c:pt>
                <c:pt idx="1265">
                  <c:v>6657621</c:v>
                </c:pt>
                <c:pt idx="1266">
                  <c:v>6657329</c:v>
                </c:pt>
                <c:pt idx="1267">
                  <c:v>6654720</c:v>
                </c:pt>
                <c:pt idx="1268">
                  <c:v>6655224</c:v>
                </c:pt>
                <c:pt idx="1269">
                  <c:v>6652725</c:v>
                </c:pt>
                <c:pt idx="1270">
                  <c:v>6652934</c:v>
                </c:pt>
                <c:pt idx="1271">
                  <c:v>6652341</c:v>
                </c:pt>
                <c:pt idx="1272">
                  <c:v>6651346</c:v>
                </c:pt>
                <c:pt idx="1273">
                  <c:v>6649769</c:v>
                </c:pt>
                <c:pt idx="1274">
                  <c:v>6649769</c:v>
                </c:pt>
                <c:pt idx="1275">
                  <c:v>6649050</c:v>
                </c:pt>
                <c:pt idx="1276">
                  <c:v>6649585</c:v>
                </c:pt>
                <c:pt idx="1277">
                  <c:v>6650776</c:v>
                </c:pt>
                <c:pt idx="1278">
                  <c:v>6651827</c:v>
                </c:pt>
                <c:pt idx="1279">
                  <c:v>6653809</c:v>
                </c:pt>
                <c:pt idx="1280">
                  <c:v>6656203</c:v>
                </c:pt>
                <c:pt idx="1281">
                  <c:v>6656203</c:v>
                </c:pt>
                <c:pt idx="1282">
                  <c:v>6656543</c:v>
                </c:pt>
                <c:pt idx="1283">
                  <c:v>6657550</c:v>
                </c:pt>
                <c:pt idx="1284">
                  <c:v>6659090</c:v>
                </c:pt>
                <c:pt idx="1285">
                  <c:v>6659450</c:v>
                </c:pt>
                <c:pt idx="1286">
                  <c:v>6659450</c:v>
                </c:pt>
                <c:pt idx="1287">
                  <c:v>6659450</c:v>
                </c:pt>
                <c:pt idx="1288">
                  <c:v>6661010</c:v>
                </c:pt>
                <c:pt idx="1289">
                  <c:v>6661965</c:v>
                </c:pt>
                <c:pt idx="1290">
                  <c:v>6662979</c:v>
                </c:pt>
                <c:pt idx="1291">
                  <c:v>6663454</c:v>
                </c:pt>
                <c:pt idx="1292">
                  <c:v>6665771</c:v>
                </c:pt>
                <c:pt idx="1293">
                  <c:v>6667275</c:v>
                </c:pt>
                <c:pt idx="1294">
                  <c:v>6667218</c:v>
                </c:pt>
                <c:pt idx="1295">
                  <c:v>6671945</c:v>
                </c:pt>
                <c:pt idx="1296">
                  <c:v>6667405</c:v>
                </c:pt>
                <c:pt idx="1297">
                  <c:v>6674760</c:v>
                </c:pt>
                <c:pt idx="1298">
                  <c:v>6684285</c:v>
                </c:pt>
                <c:pt idx="1299">
                  <c:v>6687957</c:v>
                </c:pt>
                <c:pt idx="1300">
                  <c:v>6687957</c:v>
                </c:pt>
                <c:pt idx="1301">
                  <c:v>6693777</c:v>
                </c:pt>
                <c:pt idx="1302">
                  <c:v>6719221</c:v>
                </c:pt>
                <c:pt idx="1303">
                  <c:v>6714797</c:v>
                </c:pt>
                <c:pt idx="1304">
                  <c:v>6722450</c:v>
                </c:pt>
                <c:pt idx="1305">
                  <c:v>6725080</c:v>
                </c:pt>
                <c:pt idx="1306">
                  <c:v>6726560</c:v>
                </c:pt>
                <c:pt idx="1307">
                  <c:v>6729281</c:v>
                </c:pt>
                <c:pt idx="1308">
                  <c:v>6729140</c:v>
                </c:pt>
                <c:pt idx="1309">
                  <c:v>6728160</c:v>
                </c:pt>
                <c:pt idx="1310">
                  <c:v>6805597</c:v>
                </c:pt>
                <c:pt idx="1311">
                  <c:v>6846675</c:v>
                </c:pt>
                <c:pt idx="1312">
                  <c:v>6846675</c:v>
                </c:pt>
                <c:pt idx="1313">
                  <c:v>6849549</c:v>
                </c:pt>
                <c:pt idx="1314">
                  <c:v>6850825</c:v>
                </c:pt>
                <c:pt idx="1315">
                  <c:v>6850830</c:v>
                </c:pt>
                <c:pt idx="1316">
                  <c:v>6855800</c:v>
                </c:pt>
                <c:pt idx="1317">
                  <c:v>6874250</c:v>
                </c:pt>
                <c:pt idx="1318">
                  <c:v>6907515</c:v>
                </c:pt>
                <c:pt idx="1319">
                  <c:v>6909525</c:v>
                </c:pt>
                <c:pt idx="1320">
                  <c:v>6911975</c:v>
                </c:pt>
                <c:pt idx="1321">
                  <c:v>6911752</c:v>
                </c:pt>
                <c:pt idx="1322">
                  <c:v>6911748</c:v>
                </c:pt>
                <c:pt idx="1323">
                  <c:v>6916985</c:v>
                </c:pt>
                <c:pt idx="1324">
                  <c:v>6922276</c:v>
                </c:pt>
                <c:pt idx="1325">
                  <c:v>6921802</c:v>
                </c:pt>
                <c:pt idx="1326">
                  <c:v>6927176</c:v>
                </c:pt>
                <c:pt idx="1327">
                  <c:v>6927724</c:v>
                </c:pt>
                <c:pt idx="1328">
                  <c:v>7008750</c:v>
                </c:pt>
                <c:pt idx="1329">
                  <c:v>6856387</c:v>
                </c:pt>
                <c:pt idx="1330">
                  <c:v>6844000</c:v>
                </c:pt>
                <c:pt idx="1331">
                  <c:v>6720956</c:v>
                </c:pt>
                <c:pt idx="1332">
                  <c:v>6710340</c:v>
                </c:pt>
                <c:pt idx="1333">
                  <c:v>6721228</c:v>
                </c:pt>
                <c:pt idx="1334">
                  <c:v>6721228</c:v>
                </c:pt>
                <c:pt idx="1335">
                  <c:v>6711992</c:v>
                </c:pt>
                <c:pt idx="1336">
                  <c:v>6687761</c:v>
                </c:pt>
                <c:pt idx="1337">
                  <c:v>6687513</c:v>
                </c:pt>
                <c:pt idx="1338">
                  <c:v>6687513</c:v>
                </c:pt>
                <c:pt idx="1339">
                  <c:v>6672920</c:v>
                </c:pt>
                <c:pt idx="1340">
                  <c:v>6663555</c:v>
                </c:pt>
                <c:pt idx="1341">
                  <c:v>6641500</c:v>
                </c:pt>
                <c:pt idx="1342">
                  <c:v>6639400</c:v>
                </c:pt>
                <c:pt idx="1343">
                  <c:v>6637177</c:v>
                </c:pt>
                <c:pt idx="1344">
                  <c:v>6646147</c:v>
                </c:pt>
                <c:pt idx="1345">
                  <c:v>6655221</c:v>
                </c:pt>
                <c:pt idx="1346">
                  <c:v>6657753</c:v>
                </c:pt>
                <c:pt idx="1347">
                  <c:v>6646115</c:v>
                </c:pt>
                <c:pt idx="1348">
                  <c:v>6646115</c:v>
                </c:pt>
                <c:pt idx="1349">
                  <c:v>6645022</c:v>
                </c:pt>
                <c:pt idx="1350">
                  <c:v>6642620</c:v>
                </c:pt>
                <c:pt idx="1351">
                  <c:v>6641610</c:v>
                </c:pt>
                <c:pt idx="1352">
                  <c:v>6638350</c:v>
                </c:pt>
                <c:pt idx="1353">
                  <c:v>6633868</c:v>
                </c:pt>
                <c:pt idx="1354">
                  <c:v>6632786</c:v>
                </c:pt>
                <c:pt idx="1355">
                  <c:v>6633040</c:v>
                </c:pt>
                <c:pt idx="1356">
                  <c:v>6633450</c:v>
                </c:pt>
                <c:pt idx="1357">
                  <c:v>6640966</c:v>
                </c:pt>
                <c:pt idx="1358">
                  <c:v>6640375</c:v>
                </c:pt>
                <c:pt idx="1359">
                  <c:v>6641673</c:v>
                </c:pt>
                <c:pt idx="1360">
                  <c:v>6639075</c:v>
                </c:pt>
                <c:pt idx="1361">
                  <c:v>6639397</c:v>
                </c:pt>
                <c:pt idx="1362">
                  <c:v>6638531</c:v>
                </c:pt>
                <c:pt idx="1363">
                  <c:v>6637537</c:v>
                </c:pt>
                <c:pt idx="1364">
                  <c:v>6637531</c:v>
                </c:pt>
                <c:pt idx="1365">
                  <c:v>6636198</c:v>
                </c:pt>
                <c:pt idx="1366">
                  <c:v>6636256</c:v>
                </c:pt>
                <c:pt idx="1367">
                  <c:v>6635442</c:v>
                </c:pt>
                <c:pt idx="1368">
                  <c:v>6635435</c:v>
                </c:pt>
                <c:pt idx="1369">
                  <c:v>6633925</c:v>
                </c:pt>
                <c:pt idx="1370">
                  <c:v>6633150</c:v>
                </c:pt>
                <c:pt idx="1371">
                  <c:v>6632385</c:v>
                </c:pt>
                <c:pt idx="1372">
                  <c:v>6631388</c:v>
                </c:pt>
                <c:pt idx="1373">
                  <c:v>6631289</c:v>
                </c:pt>
                <c:pt idx="1374">
                  <c:v>6630035</c:v>
                </c:pt>
                <c:pt idx="1375">
                  <c:v>6628609</c:v>
                </c:pt>
                <c:pt idx="1376">
                  <c:v>6628672</c:v>
                </c:pt>
                <c:pt idx="1377">
                  <c:v>6626075</c:v>
                </c:pt>
                <c:pt idx="1378">
                  <c:v>6625872</c:v>
                </c:pt>
                <c:pt idx="1379">
                  <c:v>6625253</c:v>
                </c:pt>
                <c:pt idx="1380">
                  <c:v>6626075</c:v>
                </c:pt>
                <c:pt idx="1381">
                  <c:v>6626591</c:v>
                </c:pt>
                <c:pt idx="1382">
                  <c:v>6628000</c:v>
                </c:pt>
                <c:pt idx="1383">
                  <c:v>6628225</c:v>
                </c:pt>
                <c:pt idx="1384">
                  <c:v>6628775</c:v>
                </c:pt>
                <c:pt idx="1385">
                  <c:v>6630100</c:v>
                </c:pt>
                <c:pt idx="1386">
                  <c:v>6631010</c:v>
                </c:pt>
                <c:pt idx="1387">
                  <c:v>6633530</c:v>
                </c:pt>
                <c:pt idx="1388">
                  <c:v>6627845</c:v>
                </c:pt>
                <c:pt idx="1389">
                  <c:v>6627100</c:v>
                </c:pt>
                <c:pt idx="1390">
                  <c:v>6627100</c:v>
                </c:pt>
                <c:pt idx="1391">
                  <c:v>6627975</c:v>
                </c:pt>
                <c:pt idx="1392">
                  <c:v>6628759</c:v>
                </c:pt>
                <c:pt idx="1393">
                  <c:v>6628874</c:v>
                </c:pt>
                <c:pt idx="1394">
                  <c:v>6629832</c:v>
                </c:pt>
                <c:pt idx="1395">
                  <c:v>6631701</c:v>
                </c:pt>
                <c:pt idx="1396">
                  <c:v>6632550</c:v>
                </c:pt>
                <c:pt idx="1397">
                  <c:v>6625138</c:v>
                </c:pt>
                <c:pt idx="1398">
                  <c:v>6625776</c:v>
                </c:pt>
                <c:pt idx="1399">
                  <c:v>6626157</c:v>
                </c:pt>
                <c:pt idx="1400">
                  <c:v>6624879</c:v>
                </c:pt>
                <c:pt idx="1401">
                  <c:v>6624510</c:v>
                </c:pt>
                <c:pt idx="1402">
                  <c:v>6622650</c:v>
                </c:pt>
                <c:pt idx="1403">
                  <c:v>6622080</c:v>
                </c:pt>
                <c:pt idx="1404">
                  <c:v>6622150</c:v>
                </c:pt>
                <c:pt idx="1405">
                  <c:v>6619180</c:v>
                </c:pt>
                <c:pt idx="1406">
                  <c:v>6619176</c:v>
                </c:pt>
                <c:pt idx="1407">
                  <c:v>6619554</c:v>
                </c:pt>
                <c:pt idx="1408">
                  <c:v>6619645</c:v>
                </c:pt>
                <c:pt idx="1409">
                  <c:v>6619585</c:v>
                </c:pt>
                <c:pt idx="1410">
                  <c:v>6620453</c:v>
                </c:pt>
                <c:pt idx="1411">
                  <c:v>6620244</c:v>
                </c:pt>
                <c:pt idx="1412">
                  <c:v>6620683</c:v>
                </c:pt>
                <c:pt idx="1413">
                  <c:v>6620683</c:v>
                </c:pt>
                <c:pt idx="1414">
                  <c:v>6620683</c:v>
                </c:pt>
                <c:pt idx="1415">
                  <c:v>6620954</c:v>
                </c:pt>
                <c:pt idx="1416">
                  <c:v>6620683</c:v>
                </c:pt>
                <c:pt idx="1417">
                  <c:v>6619679</c:v>
                </c:pt>
                <c:pt idx="1418">
                  <c:v>6619689</c:v>
                </c:pt>
                <c:pt idx="1419">
                  <c:v>6617984</c:v>
                </c:pt>
                <c:pt idx="1420">
                  <c:v>6617700</c:v>
                </c:pt>
                <c:pt idx="1421">
                  <c:v>6616987</c:v>
                </c:pt>
                <c:pt idx="1422">
                  <c:v>6616988</c:v>
                </c:pt>
                <c:pt idx="1423">
                  <c:v>6616390</c:v>
                </c:pt>
                <c:pt idx="1424">
                  <c:v>6616390</c:v>
                </c:pt>
                <c:pt idx="1425">
                  <c:v>6615836</c:v>
                </c:pt>
                <c:pt idx="1426">
                  <c:v>6615160</c:v>
                </c:pt>
                <c:pt idx="1427">
                  <c:v>6615160</c:v>
                </c:pt>
                <c:pt idx="1428">
                  <c:v>6615175</c:v>
                </c:pt>
                <c:pt idx="1429">
                  <c:v>6614468</c:v>
                </c:pt>
                <c:pt idx="1430">
                  <c:v>6612019</c:v>
                </c:pt>
                <c:pt idx="1431">
                  <c:v>6610660</c:v>
                </c:pt>
                <c:pt idx="1432">
                  <c:v>6614353</c:v>
                </c:pt>
                <c:pt idx="1433">
                  <c:v>6616630</c:v>
                </c:pt>
                <c:pt idx="1434">
                  <c:v>6613237</c:v>
                </c:pt>
                <c:pt idx="1435">
                  <c:v>6613244</c:v>
                </c:pt>
                <c:pt idx="1436">
                  <c:v>6613860</c:v>
                </c:pt>
                <c:pt idx="1437">
                  <c:v>6612484</c:v>
                </c:pt>
                <c:pt idx="1438">
                  <c:v>6612489</c:v>
                </c:pt>
                <c:pt idx="1439">
                  <c:v>6612453</c:v>
                </c:pt>
                <c:pt idx="1440">
                  <c:v>6612333</c:v>
                </c:pt>
                <c:pt idx="1441">
                  <c:v>6612340</c:v>
                </c:pt>
                <c:pt idx="1442">
                  <c:v>6612131</c:v>
                </c:pt>
                <c:pt idx="1443">
                  <c:v>6612131</c:v>
                </c:pt>
                <c:pt idx="1444">
                  <c:v>6612131</c:v>
                </c:pt>
                <c:pt idx="1445">
                  <c:v>6612238</c:v>
                </c:pt>
                <c:pt idx="1446">
                  <c:v>6612310</c:v>
                </c:pt>
                <c:pt idx="1447">
                  <c:v>6612260</c:v>
                </c:pt>
                <c:pt idx="1448">
                  <c:v>6612213</c:v>
                </c:pt>
                <c:pt idx="1449">
                  <c:v>6613811</c:v>
                </c:pt>
                <c:pt idx="1450">
                  <c:v>6615535</c:v>
                </c:pt>
                <c:pt idx="1451">
                  <c:v>6610435</c:v>
                </c:pt>
                <c:pt idx="1452">
                  <c:v>6608593</c:v>
                </c:pt>
                <c:pt idx="1453">
                  <c:v>6612708</c:v>
                </c:pt>
                <c:pt idx="1454">
                  <c:v>6612922</c:v>
                </c:pt>
                <c:pt idx="1455">
                  <c:v>6612932</c:v>
                </c:pt>
                <c:pt idx="1456">
                  <c:v>6612860</c:v>
                </c:pt>
                <c:pt idx="1457">
                  <c:v>6612840</c:v>
                </c:pt>
                <c:pt idx="1458">
                  <c:v>6612467</c:v>
                </c:pt>
                <c:pt idx="1459">
                  <c:v>6613421</c:v>
                </c:pt>
                <c:pt idx="1460">
                  <c:v>6613812</c:v>
                </c:pt>
                <c:pt idx="1461">
                  <c:v>6615897</c:v>
                </c:pt>
                <c:pt idx="1462">
                  <c:v>6621928</c:v>
                </c:pt>
                <c:pt idx="1463">
                  <c:v>6621948</c:v>
                </c:pt>
                <c:pt idx="1464">
                  <c:v>6621927</c:v>
                </c:pt>
                <c:pt idx="1465">
                  <c:v>6622087</c:v>
                </c:pt>
                <c:pt idx="1466">
                  <c:v>6622040</c:v>
                </c:pt>
                <c:pt idx="1467">
                  <c:v>6622661</c:v>
                </c:pt>
                <c:pt idx="1468">
                  <c:v>6622255</c:v>
                </c:pt>
                <c:pt idx="1469">
                  <c:v>6622220</c:v>
                </c:pt>
                <c:pt idx="1470">
                  <c:v>6621734</c:v>
                </c:pt>
                <c:pt idx="1471">
                  <c:v>6618213</c:v>
                </c:pt>
                <c:pt idx="1472">
                  <c:v>6617920</c:v>
                </c:pt>
                <c:pt idx="1473">
                  <c:v>6617899</c:v>
                </c:pt>
                <c:pt idx="1474">
                  <c:v>6616699</c:v>
                </c:pt>
                <c:pt idx="1475">
                  <c:v>6615487</c:v>
                </c:pt>
                <c:pt idx="1476">
                  <c:v>6615237</c:v>
                </c:pt>
                <c:pt idx="1477">
                  <c:v>6615237</c:v>
                </c:pt>
                <c:pt idx="1478">
                  <c:v>6613525</c:v>
                </c:pt>
                <c:pt idx="1479">
                  <c:v>6613381</c:v>
                </c:pt>
                <c:pt idx="1480">
                  <c:v>6613536</c:v>
                </c:pt>
                <c:pt idx="1481">
                  <c:v>6609840</c:v>
                </c:pt>
                <c:pt idx="1482">
                  <c:v>6605370</c:v>
                </c:pt>
                <c:pt idx="1483">
                  <c:v>6605173</c:v>
                </c:pt>
                <c:pt idx="1484">
                  <c:v>6604930</c:v>
                </c:pt>
                <c:pt idx="1485">
                  <c:v>6605010</c:v>
                </c:pt>
                <c:pt idx="1486">
                  <c:v>6605010</c:v>
                </c:pt>
                <c:pt idx="1487">
                  <c:v>6609510</c:v>
                </c:pt>
                <c:pt idx="1488">
                  <c:v>6610332</c:v>
                </c:pt>
                <c:pt idx="1489">
                  <c:v>6610956</c:v>
                </c:pt>
                <c:pt idx="1490">
                  <c:v>6613484</c:v>
                </c:pt>
                <c:pt idx="1491">
                  <c:v>6613454</c:v>
                </c:pt>
                <c:pt idx="1492">
                  <c:v>6613454</c:v>
                </c:pt>
                <c:pt idx="1493">
                  <c:v>6613454</c:v>
                </c:pt>
                <c:pt idx="1494">
                  <c:v>6614077</c:v>
                </c:pt>
                <c:pt idx="1495">
                  <c:v>6614212</c:v>
                </c:pt>
                <c:pt idx="1496">
                  <c:v>6620752</c:v>
                </c:pt>
                <c:pt idx="1497">
                  <c:v>6621243</c:v>
                </c:pt>
                <c:pt idx="1498">
                  <c:v>6621218</c:v>
                </c:pt>
                <c:pt idx="1499">
                  <c:v>6621390</c:v>
                </c:pt>
                <c:pt idx="1500">
                  <c:v>6622400</c:v>
                </c:pt>
                <c:pt idx="1501">
                  <c:v>6622890</c:v>
                </c:pt>
                <c:pt idx="1502">
                  <c:v>6623761</c:v>
                </c:pt>
                <c:pt idx="1503">
                  <c:v>6622888</c:v>
                </c:pt>
                <c:pt idx="1504">
                  <c:v>6619958</c:v>
                </c:pt>
                <c:pt idx="1505">
                  <c:v>6617825</c:v>
                </c:pt>
                <c:pt idx="1506">
                  <c:v>6616959</c:v>
                </c:pt>
                <c:pt idx="1507">
                  <c:v>6615660</c:v>
                </c:pt>
                <c:pt idx="1508">
                  <c:v>6615660</c:v>
                </c:pt>
                <c:pt idx="1509">
                  <c:v>6615542</c:v>
                </c:pt>
                <c:pt idx="1510">
                  <c:v>6609380</c:v>
                </c:pt>
                <c:pt idx="1511">
                  <c:v>6607613</c:v>
                </c:pt>
                <c:pt idx="1512">
                  <c:v>6607020</c:v>
                </c:pt>
                <c:pt idx="1513">
                  <c:v>6607020</c:v>
                </c:pt>
                <c:pt idx="1514">
                  <c:v>6606300</c:v>
                </c:pt>
                <c:pt idx="1515">
                  <c:v>6606300</c:v>
                </c:pt>
                <c:pt idx="1516">
                  <c:v>6603376</c:v>
                </c:pt>
                <c:pt idx="1517">
                  <c:v>6602782</c:v>
                </c:pt>
                <c:pt idx="1518">
                  <c:v>6600300</c:v>
                </c:pt>
                <c:pt idx="1519">
                  <c:v>6598175</c:v>
                </c:pt>
                <c:pt idx="1520">
                  <c:v>6599900</c:v>
                </c:pt>
                <c:pt idx="1521">
                  <c:v>6601160</c:v>
                </c:pt>
                <c:pt idx="1522">
                  <c:v>6601160</c:v>
                </c:pt>
                <c:pt idx="1523">
                  <c:v>6601163</c:v>
                </c:pt>
                <c:pt idx="1524">
                  <c:v>6601335</c:v>
                </c:pt>
                <c:pt idx="1525">
                  <c:v>6600997</c:v>
                </c:pt>
                <c:pt idx="1526">
                  <c:v>6601040</c:v>
                </c:pt>
                <c:pt idx="1527">
                  <c:v>6601088</c:v>
                </c:pt>
                <c:pt idx="1528">
                  <c:v>6602434</c:v>
                </c:pt>
                <c:pt idx="1529">
                  <c:v>6604227</c:v>
                </c:pt>
                <c:pt idx="1530">
                  <c:v>6604547</c:v>
                </c:pt>
                <c:pt idx="1531">
                  <c:v>6605691</c:v>
                </c:pt>
                <c:pt idx="1532">
                  <c:v>6607030</c:v>
                </c:pt>
                <c:pt idx="1533">
                  <c:v>6605996</c:v>
                </c:pt>
                <c:pt idx="1534">
                  <c:v>6605282</c:v>
                </c:pt>
                <c:pt idx="1535">
                  <c:v>6607048</c:v>
                </c:pt>
                <c:pt idx="1536">
                  <c:v>6609543</c:v>
                </c:pt>
                <c:pt idx="1537">
                  <c:v>6610921</c:v>
                </c:pt>
                <c:pt idx="1538">
                  <c:v>6613794</c:v>
                </c:pt>
                <c:pt idx="1539">
                  <c:v>6614587</c:v>
                </c:pt>
                <c:pt idx="1540">
                  <c:v>6616201</c:v>
                </c:pt>
                <c:pt idx="1541">
                  <c:v>6615906</c:v>
                </c:pt>
                <c:pt idx="1542">
                  <c:v>6615570</c:v>
                </c:pt>
                <c:pt idx="1543">
                  <c:v>6616500</c:v>
                </c:pt>
                <c:pt idx="1544">
                  <c:v>6616482</c:v>
                </c:pt>
                <c:pt idx="1545">
                  <c:v>6616486</c:v>
                </c:pt>
                <c:pt idx="1546">
                  <c:v>6618140</c:v>
                </c:pt>
                <c:pt idx="1547">
                  <c:v>6617840</c:v>
                </c:pt>
                <c:pt idx="1548">
                  <c:v>6619817</c:v>
                </c:pt>
                <c:pt idx="1549">
                  <c:v>6619814</c:v>
                </c:pt>
                <c:pt idx="1550">
                  <c:v>6623825</c:v>
                </c:pt>
                <c:pt idx="1551">
                  <c:v>6625540</c:v>
                </c:pt>
                <c:pt idx="1552">
                  <c:v>6625779</c:v>
                </c:pt>
                <c:pt idx="1553">
                  <c:v>6626415</c:v>
                </c:pt>
                <c:pt idx="1554">
                  <c:v>6626433</c:v>
                </c:pt>
                <c:pt idx="1555">
                  <c:v>6623275</c:v>
                </c:pt>
                <c:pt idx="1556">
                  <c:v>6621945</c:v>
                </c:pt>
                <c:pt idx="1557">
                  <c:v>6621609</c:v>
                </c:pt>
                <c:pt idx="1558">
                  <c:v>6621150</c:v>
                </c:pt>
                <c:pt idx="1559">
                  <c:v>6617254</c:v>
                </c:pt>
                <c:pt idx="1560">
                  <c:v>6622661</c:v>
                </c:pt>
                <c:pt idx="1561">
                  <c:v>6622661</c:v>
                </c:pt>
                <c:pt idx="1562">
                  <c:v>6623087</c:v>
                </c:pt>
                <c:pt idx="1563">
                  <c:v>6623465</c:v>
                </c:pt>
                <c:pt idx="1564">
                  <c:v>6625563</c:v>
                </c:pt>
                <c:pt idx="1565">
                  <c:v>6626625</c:v>
                </c:pt>
                <c:pt idx="1566">
                  <c:v>6626625</c:v>
                </c:pt>
                <c:pt idx="1567">
                  <c:v>6628475</c:v>
                </c:pt>
                <c:pt idx="1568">
                  <c:v>6629748</c:v>
                </c:pt>
                <c:pt idx="1569">
                  <c:v>6629117</c:v>
                </c:pt>
                <c:pt idx="1570">
                  <c:v>6627210</c:v>
                </c:pt>
                <c:pt idx="1571">
                  <c:v>6627210</c:v>
                </c:pt>
                <c:pt idx="1572">
                  <c:v>6627000</c:v>
                </c:pt>
                <c:pt idx="1573">
                  <c:v>6624660</c:v>
                </c:pt>
                <c:pt idx="1574">
                  <c:v>6624620</c:v>
                </c:pt>
                <c:pt idx="1575">
                  <c:v>6620790</c:v>
                </c:pt>
                <c:pt idx="1576">
                  <c:v>6621614</c:v>
                </c:pt>
                <c:pt idx="1577">
                  <c:v>6621271</c:v>
                </c:pt>
                <c:pt idx="1578">
                  <c:v>6620996</c:v>
                </c:pt>
                <c:pt idx="1579">
                  <c:v>6620989</c:v>
                </c:pt>
                <c:pt idx="1580">
                  <c:v>6619339</c:v>
                </c:pt>
                <c:pt idx="1581">
                  <c:v>6619482</c:v>
                </c:pt>
                <c:pt idx="1582">
                  <c:v>6618104</c:v>
                </c:pt>
                <c:pt idx="1583">
                  <c:v>6617600</c:v>
                </c:pt>
                <c:pt idx="1584">
                  <c:v>6613745</c:v>
                </c:pt>
                <c:pt idx="1585">
                  <c:v>6613830</c:v>
                </c:pt>
                <c:pt idx="1586">
                  <c:v>6613912</c:v>
                </c:pt>
                <c:pt idx="1587">
                  <c:v>6612268</c:v>
                </c:pt>
                <c:pt idx="1588">
                  <c:v>6611127</c:v>
                </c:pt>
                <c:pt idx="1589">
                  <c:v>6611134</c:v>
                </c:pt>
                <c:pt idx="1590">
                  <c:v>6611093</c:v>
                </c:pt>
                <c:pt idx="1591">
                  <c:v>6609654</c:v>
                </c:pt>
                <c:pt idx="1592">
                  <c:v>6608726</c:v>
                </c:pt>
                <c:pt idx="1593">
                  <c:v>6603133</c:v>
                </c:pt>
                <c:pt idx="1594">
                  <c:v>6603488</c:v>
                </c:pt>
                <c:pt idx="1595">
                  <c:v>6605092</c:v>
                </c:pt>
                <c:pt idx="1596">
                  <c:v>6605140</c:v>
                </c:pt>
                <c:pt idx="1597">
                  <c:v>6608150</c:v>
                </c:pt>
                <c:pt idx="1598">
                  <c:v>6608150</c:v>
                </c:pt>
                <c:pt idx="1599">
                  <c:v>6608169</c:v>
                </c:pt>
                <c:pt idx="1600">
                  <c:v>6608169</c:v>
                </c:pt>
                <c:pt idx="1601">
                  <c:v>6609124</c:v>
                </c:pt>
                <c:pt idx="1602">
                  <c:v>6609258</c:v>
                </c:pt>
                <c:pt idx="1603">
                  <c:v>6613186</c:v>
                </c:pt>
                <c:pt idx="1604">
                  <c:v>6613428</c:v>
                </c:pt>
                <c:pt idx="1605">
                  <c:v>6613432</c:v>
                </c:pt>
                <c:pt idx="1606">
                  <c:v>6614257</c:v>
                </c:pt>
                <c:pt idx="1607">
                  <c:v>6614256</c:v>
                </c:pt>
                <c:pt idx="1608">
                  <c:v>6613547</c:v>
                </c:pt>
                <c:pt idx="1609">
                  <c:v>6614617</c:v>
                </c:pt>
                <c:pt idx="1610">
                  <c:v>6615542</c:v>
                </c:pt>
                <c:pt idx="1611">
                  <c:v>6618475</c:v>
                </c:pt>
                <c:pt idx="1612">
                  <c:v>6625360</c:v>
                </c:pt>
                <c:pt idx="1613">
                  <c:v>6618271</c:v>
                </c:pt>
                <c:pt idx="1614">
                  <c:v>6617899</c:v>
                </c:pt>
                <c:pt idx="1615">
                  <c:v>6623651</c:v>
                </c:pt>
                <c:pt idx="1616">
                  <c:v>6628900</c:v>
                </c:pt>
                <c:pt idx="1617">
                  <c:v>6622404</c:v>
                </c:pt>
                <c:pt idx="1618">
                  <c:v>6622411</c:v>
                </c:pt>
                <c:pt idx="1619">
                  <c:v>6615700</c:v>
                </c:pt>
                <c:pt idx="1620">
                  <c:v>6612510</c:v>
                </c:pt>
                <c:pt idx="1621">
                  <c:v>6610197</c:v>
                </c:pt>
                <c:pt idx="1622">
                  <c:v>6607957</c:v>
                </c:pt>
                <c:pt idx="1623">
                  <c:v>6607920</c:v>
                </c:pt>
                <c:pt idx="1624">
                  <c:v>6604870</c:v>
                </c:pt>
                <c:pt idx="1625">
                  <c:v>6599141</c:v>
                </c:pt>
                <c:pt idx="1626">
                  <c:v>6599139</c:v>
                </c:pt>
                <c:pt idx="1627">
                  <c:v>6583692</c:v>
                </c:pt>
                <c:pt idx="1628">
                  <c:v>6575975</c:v>
                </c:pt>
                <c:pt idx="1629">
                  <c:v>6564827</c:v>
                </c:pt>
                <c:pt idx="1630">
                  <c:v>6561065</c:v>
                </c:pt>
                <c:pt idx="1631">
                  <c:v>6565718</c:v>
                </c:pt>
                <c:pt idx="1632">
                  <c:v>6565726</c:v>
                </c:pt>
                <c:pt idx="1633">
                  <c:v>6565985</c:v>
                </c:pt>
                <c:pt idx="1634">
                  <c:v>6577650</c:v>
                </c:pt>
                <c:pt idx="1635">
                  <c:v>6577650</c:v>
                </c:pt>
                <c:pt idx="1636">
                  <c:v>6577647</c:v>
                </c:pt>
                <c:pt idx="1637">
                  <c:v>6577650</c:v>
                </c:pt>
                <c:pt idx="1638">
                  <c:v>6581598</c:v>
                </c:pt>
                <c:pt idx="1639">
                  <c:v>6579038</c:v>
                </c:pt>
                <c:pt idx="1640">
                  <c:v>6572543</c:v>
                </c:pt>
                <c:pt idx="1641">
                  <c:v>6564381</c:v>
                </c:pt>
                <c:pt idx="1642">
                  <c:v>6561554</c:v>
                </c:pt>
                <c:pt idx="1643">
                  <c:v>6553322</c:v>
                </c:pt>
              </c:numCache>
            </c:numRef>
          </c:yVal>
          <c:smooth val="0"/>
        </c:ser>
        <c:dLbls>
          <c:showLegendKey val="0"/>
          <c:showVal val="0"/>
          <c:showCatName val="0"/>
          <c:showSerName val="0"/>
          <c:showPercent val="0"/>
          <c:showBubbleSize val="0"/>
        </c:dLbls>
        <c:axId val="40169472"/>
        <c:axId val="40171392"/>
      </c:scatterChart>
      <c:valAx>
        <c:axId val="40169472"/>
        <c:scaling>
          <c:orientation val="minMax"/>
          <c:max val="1700000"/>
          <c:min val="12000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40171392"/>
        <c:crosses val="autoZero"/>
        <c:crossBetween val="midCat"/>
      </c:valAx>
      <c:valAx>
        <c:axId val="401713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4016947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9520</xdr:colOff>
      <xdr:row>0</xdr:row>
      <xdr:rowOff>1</xdr:rowOff>
    </xdr:from>
    <xdr:to>
      <xdr:col>71</xdr:col>
      <xdr:colOff>381000</xdr:colOff>
      <xdr:row>458</xdr:row>
      <xdr:rowOff>95250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756"/>
  <sheetViews>
    <sheetView tabSelected="1" topLeftCell="A479" zoomScale="90" zoomScaleNormal="90" workbookViewId="0">
      <selection activeCell="C497" sqref="C497"/>
    </sheetView>
  </sheetViews>
  <sheetFormatPr defaultRowHeight="12.75" x14ac:dyDescent="0.2"/>
  <cols>
    <col min="1" max="2" width="2.140625" style="4" customWidth="1"/>
    <col min="3" max="3" width="17.7109375" customWidth="1"/>
    <col min="4" max="4" width="9.42578125" customWidth="1"/>
    <col min="5" max="5" width="9.28515625" customWidth="1"/>
    <col min="6" max="6" width="3.28515625" style="4" customWidth="1"/>
    <col min="7" max="7" width="3.42578125" customWidth="1"/>
    <col min="8" max="8" width="5.85546875" style="6" customWidth="1"/>
    <col min="9" max="10" width="3.42578125" customWidth="1"/>
    <col min="11" max="11" width="5.85546875" style="27" customWidth="1"/>
    <col min="14" max="14" width="8.140625" customWidth="1"/>
    <col min="15" max="15" width="8" customWidth="1"/>
    <col min="16" max="16" width="7" customWidth="1"/>
    <col min="17" max="18" width="6" customWidth="1"/>
    <col min="19" max="19" width="7.7109375" customWidth="1"/>
    <col min="20" max="20" width="7.42578125" customWidth="1"/>
    <col min="21" max="21" width="3" style="4" customWidth="1"/>
    <col min="22" max="22" width="2.5703125" style="4" customWidth="1"/>
    <col min="23" max="23" width="2.85546875" style="4" customWidth="1"/>
    <col min="24" max="24" width="3.140625" style="4" customWidth="1"/>
    <col min="25" max="27" width="3" style="4" customWidth="1"/>
    <col min="28" max="28" width="3.140625" customWidth="1"/>
    <col min="29" max="29" width="3.140625" style="3" customWidth="1"/>
    <col min="30" max="30" width="7.140625" style="42" customWidth="1"/>
    <col min="31" max="31" width="3.5703125" style="3" customWidth="1"/>
    <col min="32" max="32" width="7" style="42" customWidth="1"/>
    <col min="33" max="35" width="3" style="4" customWidth="1"/>
    <col min="36" max="37" width="3.140625" style="3" customWidth="1"/>
  </cols>
  <sheetData>
    <row r="1" spans="2:31" x14ac:dyDescent="0.2">
      <c r="B1" s="31" t="s">
        <v>842</v>
      </c>
      <c r="C1" s="14" t="s">
        <v>848</v>
      </c>
      <c r="D1" s="14"/>
      <c r="E1" s="14"/>
      <c r="F1" s="30"/>
      <c r="G1" s="14"/>
      <c r="H1" s="49"/>
      <c r="J1" s="24" t="s">
        <v>732</v>
      </c>
      <c r="K1" s="5">
        <v>10</v>
      </c>
      <c r="L1" s="28" t="s">
        <v>1261</v>
      </c>
      <c r="AE1" s="43"/>
    </row>
    <row r="2" spans="2:31" x14ac:dyDescent="0.2">
      <c r="B2" s="31" t="s">
        <v>843</v>
      </c>
      <c r="C2" s="14" t="s">
        <v>849</v>
      </c>
      <c r="D2" s="14"/>
      <c r="E2" s="14"/>
      <c r="F2" s="30"/>
      <c r="G2" s="14"/>
      <c r="H2" s="49"/>
      <c r="J2" s="24" t="s">
        <v>732</v>
      </c>
      <c r="K2" s="5">
        <f>K1-1</f>
        <v>9</v>
      </c>
      <c r="L2" t="s">
        <v>1338</v>
      </c>
      <c r="AE2" s="43"/>
    </row>
    <row r="3" spans="2:31" x14ac:dyDescent="0.2">
      <c r="B3" s="31" t="s">
        <v>844</v>
      </c>
      <c r="C3" s="14" t="s">
        <v>850</v>
      </c>
      <c r="D3" s="14"/>
      <c r="E3" s="14"/>
      <c r="F3" s="30"/>
      <c r="G3" s="14"/>
      <c r="H3" s="49"/>
      <c r="J3" s="24" t="s">
        <v>732</v>
      </c>
      <c r="K3" s="5">
        <f t="shared" ref="K3:K6" si="0">K2-1</f>
        <v>8</v>
      </c>
      <c r="L3" t="s">
        <v>1262</v>
      </c>
      <c r="AE3" s="43"/>
    </row>
    <row r="4" spans="2:31" x14ac:dyDescent="0.2">
      <c r="B4" s="31" t="s">
        <v>845</v>
      </c>
      <c r="C4" s="14" t="s">
        <v>851</v>
      </c>
      <c r="D4" s="14"/>
      <c r="E4" s="14"/>
      <c r="F4" s="30"/>
      <c r="G4" s="14"/>
      <c r="H4" s="49"/>
      <c r="J4" s="24" t="s">
        <v>732</v>
      </c>
      <c r="K4" s="5">
        <f t="shared" si="0"/>
        <v>7</v>
      </c>
      <c r="L4" t="s">
        <v>1263</v>
      </c>
    </row>
    <row r="5" spans="2:31" x14ac:dyDescent="0.2">
      <c r="B5" s="31" t="s">
        <v>846</v>
      </c>
      <c r="C5" s="14" t="s">
        <v>852</v>
      </c>
      <c r="D5" s="14"/>
      <c r="E5" s="14"/>
      <c r="F5" s="30"/>
      <c r="G5" s="14"/>
      <c r="H5" s="49"/>
      <c r="J5" s="24" t="s">
        <v>732</v>
      </c>
      <c r="K5" s="5">
        <f t="shared" si="0"/>
        <v>6</v>
      </c>
      <c r="L5" t="s">
        <v>1264</v>
      </c>
    </row>
    <row r="6" spans="2:31" x14ac:dyDescent="0.2">
      <c r="B6" s="31" t="s">
        <v>847</v>
      </c>
      <c r="C6" s="14" t="s">
        <v>853</v>
      </c>
      <c r="D6" s="14"/>
      <c r="E6" s="14"/>
      <c r="F6" s="30"/>
      <c r="G6" s="14"/>
      <c r="H6" s="49"/>
      <c r="I6" s="14"/>
      <c r="J6" s="24" t="s">
        <v>732</v>
      </c>
      <c r="K6" s="5">
        <f t="shared" si="0"/>
        <v>5</v>
      </c>
      <c r="L6" s="14" t="s">
        <v>1265</v>
      </c>
      <c r="M6" s="14"/>
      <c r="N6" s="14"/>
      <c r="O6" s="14"/>
      <c r="P6" s="14"/>
      <c r="Q6" s="14"/>
      <c r="R6" s="14"/>
      <c r="T6" s="14"/>
    </row>
    <row r="7" spans="2:31" x14ac:dyDescent="0.2">
      <c r="B7" s="31" t="s">
        <v>854</v>
      </c>
      <c r="C7" s="14" t="s">
        <v>905</v>
      </c>
      <c r="D7" s="14"/>
      <c r="E7" s="14"/>
      <c r="F7" s="30"/>
      <c r="G7" s="14"/>
      <c r="H7" s="49"/>
      <c r="I7" s="14"/>
      <c r="J7" s="24"/>
      <c r="K7" s="46"/>
      <c r="L7" s="14"/>
      <c r="M7" s="14"/>
      <c r="N7" s="14"/>
      <c r="O7" s="14"/>
      <c r="P7" s="14"/>
      <c r="Q7" s="14"/>
      <c r="R7" s="14"/>
      <c r="T7" s="14"/>
      <c r="U7" s="36"/>
      <c r="V7" s="37"/>
      <c r="W7" s="36"/>
      <c r="X7" s="36"/>
      <c r="Y7" s="36"/>
      <c r="Z7" s="36"/>
    </row>
    <row r="8" spans="2:31" ht="12" customHeight="1" x14ac:dyDescent="0.2">
      <c r="B8" s="31" t="s">
        <v>904</v>
      </c>
      <c r="C8" s="14" t="s">
        <v>855</v>
      </c>
      <c r="D8" s="14"/>
      <c r="E8" s="14"/>
      <c r="F8" s="30"/>
      <c r="G8" s="14"/>
      <c r="H8" s="49"/>
      <c r="I8" s="14"/>
      <c r="J8" s="24" t="s">
        <v>2002</v>
      </c>
      <c r="K8" s="47"/>
      <c r="L8" s="14" t="s">
        <v>1529</v>
      </c>
      <c r="M8" s="14"/>
      <c r="T8" s="14"/>
      <c r="U8" s="36"/>
      <c r="V8" s="37"/>
      <c r="W8" s="36"/>
      <c r="X8" s="36"/>
      <c r="Y8" s="36"/>
      <c r="Z8" s="36"/>
    </row>
    <row r="9" spans="2:31" ht="12.75" customHeight="1" x14ac:dyDescent="0.25">
      <c r="B9" s="44" t="s">
        <v>1971</v>
      </c>
      <c r="C9" s="15" t="s">
        <v>2541</v>
      </c>
      <c r="D9" s="25"/>
      <c r="E9" s="25"/>
      <c r="F9" s="25"/>
      <c r="G9" s="25"/>
      <c r="H9" s="48"/>
      <c r="I9" s="25"/>
      <c r="J9" s="25"/>
      <c r="K9" s="48"/>
      <c r="L9" s="25"/>
      <c r="M9" s="25"/>
      <c r="T9" s="25"/>
      <c r="U9" s="33"/>
      <c r="V9" s="34"/>
      <c r="W9" s="33"/>
      <c r="X9" s="34"/>
      <c r="Y9" s="33"/>
      <c r="Z9" s="33"/>
      <c r="AA9" s="33"/>
      <c r="AB9" s="34"/>
      <c r="AC9" s="41"/>
    </row>
    <row r="10" spans="2:31" ht="12.75" customHeight="1" x14ac:dyDescent="0.25">
      <c r="B10" s="31" t="s">
        <v>1972</v>
      </c>
      <c r="C10" s="14" t="s">
        <v>1974</v>
      </c>
      <c r="D10" s="43"/>
      <c r="E10" s="45"/>
      <c r="F10" s="25"/>
      <c r="G10" s="25"/>
      <c r="H10" s="48"/>
      <c r="I10" s="25"/>
      <c r="J10" s="25"/>
      <c r="K10" s="48"/>
      <c r="L10" s="25"/>
      <c r="M10" s="25"/>
      <c r="T10" s="25"/>
      <c r="U10" s="33"/>
      <c r="V10" s="34"/>
      <c r="W10" s="33"/>
      <c r="X10" s="34"/>
      <c r="Y10" s="33"/>
      <c r="Z10" s="33"/>
      <c r="AA10" s="33"/>
      <c r="AB10" s="34"/>
      <c r="AC10" s="41"/>
    </row>
    <row r="11" spans="2:31" ht="12.75" customHeight="1" x14ac:dyDescent="0.25">
      <c r="B11" s="31" t="s">
        <v>1973</v>
      </c>
      <c r="C11" s="14" t="s">
        <v>1975</v>
      </c>
      <c r="D11" s="43"/>
      <c r="E11" s="45"/>
      <c r="F11" s="25"/>
      <c r="G11" s="25"/>
      <c r="H11" s="48"/>
      <c r="I11" s="25"/>
      <c r="J11" s="25"/>
      <c r="K11" s="48"/>
      <c r="L11" s="25"/>
      <c r="M11" s="25"/>
      <c r="T11" s="25"/>
      <c r="U11" s="33"/>
      <c r="V11" s="34"/>
      <c r="W11" s="33"/>
      <c r="X11" s="34"/>
      <c r="Y11" s="33"/>
      <c r="Z11" s="33"/>
      <c r="AA11" s="33"/>
      <c r="AB11" s="34"/>
      <c r="AC11" s="41"/>
    </row>
    <row r="12" spans="2:31" ht="12.75" customHeight="1" x14ac:dyDescent="0.25">
      <c r="B12" s="31" t="s">
        <v>376</v>
      </c>
      <c r="C12" s="14" t="s">
        <v>1999</v>
      </c>
      <c r="D12" s="43"/>
      <c r="E12" s="45"/>
      <c r="F12" s="25"/>
      <c r="G12" s="25"/>
      <c r="H12" s="48"/>
      <c r="I12" s="25"/>
      <c r="J12" s="25"/>
      <c r="K12" s="48"/>
      <c r="L12" s="25"/>
      <c r="M12" s="25"/>
      <c r="T12" s="25"/>
      <c r="U12" s="33"/>
      <c r="V12" s="34"/>
      <c r="W12" s="33"/>
      <c r="X12" s="34"/>
      <c r="Y12" s="33"/>
      <c r="Z12" s="33"/>
      <c r="AA12" s="33"/>
      <c r="AB12" s="34"/>
      <c r="AC12" s="41"/>
    </row>
    <row r="13" spans="2:31" ht="12.75" customHeight="1" x14ac:dyDescent="0.25">
      <c r="C13" s="14" t="s">
        <v>2000</v>
      </c>
      <c r="D13" s="43"/>
      <c r="E13" s="45"/>
      <c r="F13" s="25"/>
      <c r="G13" s="25"/>
      <c r="H13" s="48"/>
      <c r="I13" s="25"/>
      <c r="J13" s="25"/>
      <c r="K13" s="48"/>
      <c r="L13" s="25"/>
      <c r="M13" s="25"/>
      <c r="T13" s="25"/>
      <c r="U13" s="33"/>
      <c r="V13" s="34"/>
      <c r="W13" s="33"/>
      <c r="X13" s="34"/>
      <c r="Y13" s="33"/>
      <c r="Z13" s="33"/>
      <c r="AA13" s="33"/>
      <c r="AB13" s="34"/>
      <c r="AC13" s="41"/>
    </row>
    <row r="14" spans="2:31" ht="12.75" customHeight="1" x14ac:dyDescent="0.25">
      <c r="C14" s="14" t="s">
        <v>2001</v>
      </c>
      <c r="D14" s="3"/>
      <c r="E14" s="42"/>
      <c r="F14" s="25"/>
      <c r="G14" s="25"/>
      <c r="H14" s="48"/>
      <c r="I14" s="25"/>
      <c r="J14" s="25"/>
      <c r="K14" s="48"/>
      <c r="L14" s="25"/>
      <c r="M14" s="25"/>
      <c r="T14" s="25"/>
      <c r="U14" s="33"/>
      <c r="V14" s="34"/>
      <c r="W14" s="33"/>
      <c r="X14" s="34"/>
      <c r="Y14" s="33"/>
      <c r="Z14" s="33"/>
      <c r="AA14" s="33"/>
      <c r="AB14" s="34"/>
      <c r="AC14" s="41"/>
    </row>
    <row r="15" spans="2:31" ht="11.25" customHeight="1" x14ac:dyDescent="0.25">
      <c r="C15" s="14" t="s">
        <v>2004</v>
      </c>
      <c r="D15" s="3"/>
      <c r="E15" s="42"/>
      <c r="F15" s="25"/>
      <c r="G15" s="25"/>
      <c r="H15" s="48"/>
      <c r="I15" s="25"/>
      <c r="J15" s="25"/>
      <c r="K15" s="48"/>
      <c r="L15" s="25"/>
      <c r="M15" s="25"/>
      <c r="T15" s="25"/>
      <c r="U15" s="33"/>
      <c r="V15" s="34"/>
      <c r="W15" s="33"/>
      <c r="X15" s="34"/>
      <c r="Y15" s="33"/>
      <c r="Z15" s="33"/>
      <c r="AA15" s="33"/>
      <c r="AB15" s="34"/>
      <c r="AC15" s="41"/>
    </row>
    <row r="16" spans="2:31" ht="11.25" customHeight="1" x14ac:dyDescent="0.25">
      <c r="B16" s="36" t="s">
        <v>2296</v>
      </c>
      <c r="C16" s="14" t="s">
        <v>3023</v>
      </c>
      <c r="D16" s="3"/>
      <c r="E16" s="42"/>
      <c r="F16" s="25"/>
      <c r="G16" s="25"/>
      <c r="H16" s="48"/>
      <c r="I16" s="25"/>
      <c r="J16" s="25"/>
      <c r="K16" s="48"/>
      <c r="L16" s="25"/>
      <c r="M16" s="25"/>
      <c r="T16" s="25"/>
      <c r="U16" s="33"/>
      <c r="V16" s="34"/>
      <c r="W16" s="33"/>
      <c r="X16" s="34"/>
      <c r="Y16" s="33"/>
      <c r="Z16" s="33"/>
      <c r="AA16" s="33"/>
      <c r="AB16" s="34"/>
      <c r="AC16" s="41"/>
    </row>
    <row r="17" spans="1:38" ht="12.75" customHeight="1" x14ac:dyDescent="0.25">
      <c r="B17" s="36" t="s">
        <v>2298</v>
      </c>
      <c r="C17" s="52" t="s">
        <v>2297</v>
      </c>
      <c r="D17" s="3"/>
      <c r="E17" s="42"/>
      <c r="F17" s="25"/>
      <c r="G17" s="25"/>
      <c r="H17" s="48"/>
      <c r="I17" s="25"/>
      <c r="J17" s="25"/>
      <c r="K17" s="48"/>
      <c r="L17" s="25"/>
      <c r="M17" s="25"/>
      <c r="T17" s="25"/>
      <c r="U17" s="33"/>
      <c r="V17" s="34"/>
      <c r="W17" s="33"/>
      <c r="X17" s="34"/>
      <c r="Y17" s="33"/>
      <c r="Z17" s="33"/>
      <c r="AA17" s="33"/>
      <c r="AB17" s="34"/>
      <c r="AC17" s="41"/>
    </row>
    <row r="18" spans="1:38" ht="12.75" customHeight="1" x14ac:dyDescent="0.25">
      <c r="B18" s="44" t="s">
        <v>2989</v>
      </c>
      <c r="C18" s="52" t="s">
        <v>2299</v>
      </c>
      <c r="D18" s="25"/>
      <c r="E18" s="25"/>
      <c r="F18" s="25"/>
      <c r="G18" s="25"/>
      <c r="H18" s="48"/>
      <c r="I18" s="25"/>
      <c r="J18" s="25"/>
      <c r="K18" s="48"/>
      <c r="L18" s="25"/>
      <c r="M18" s="25"/>
      <c r="N18" s="14"/>
      <c r="O18" s="14"/>
      <c r="P18" s="14"/>
      <c r="Q18" s="14"/>
      <c r="R18" s="14"/>
      <c r="S18" s="31" t="s">
        <v>739</v>
      </c>
      <c r="T18" s="25"/>
      <c r="U18" s="33"/>
      <c r="V18" s="34"/>
      <c r="W18" s="33"/>
      <c r="X18" s="34"/>
      <c r="Y18" s="33"/>
      <c r="Z18" s="33"/>
      <c r="AA18" s="33"/>
      <c r="AB18" s="34"/>
      <c r="AC18" s="41"/>
    </row>
    <row r="19" spans="1:38" ht="15.75" x14ac:dyDescent="0.25">
      <c r="B19" s="44"/>
      <c r="C19" s="15"/>
      <c r="D19" s="25"/>
      <c r="E19" s="25"/>
      <c r="F19" s="25"/>
      <c r="G19" s="25"/>
      <c r="H19" s="48"/>
      <c r="I19" s="25"/>
      <c r="J19" s="25"/>
      <c r="K19" s="48"/>
      <c r="L19" s="25"/>
      <c r="M19" s="25"/>
      <c r="N19" s="25" t="s">
        <v>659</v>
      </c>
      <c r="O19" s="25" t="s">
        <v>660</v>
      </c>
      <c r="P19" s="32" t="s">
        <v>715</v>
      </c>
      <c r="Q19" s="25" t="s">
        <v>716</v>
      </c>
      <c r="R19" s="25"/>
      <c r="S19" s="31" t="s">
        <v>740</v>
      </c>
      <c r="T19" s="25"/>
      <c r="U19" s="33"/>
      <c r="V19" s="34"/>
      <c r="W19" s="33"/>
      <c r="X19" s="34"/>
      <c r="Y19" s="33"/>
      <c r="Z19" s="33"/>
      <c r="AA19" s="33"/>
      <c r="AB19" s="34"/>
      <c r="AC19" s="41"/>
    </row>
    <row r="20" spans="1:38" ht="15.75" x14ac:dyDescent="0.25">
      <c r="A20" s="24" t="s">
        <v>2002</v>
      </c>
      <c r="B20" s="24" t="s">
        <v>732</v>
      </c>
      <c r="C20" s="23" t="s">
        <v>712</v>
      </c>
      <c r="D20" s="25" t="s">
        <v>659</v>
      </c>
      <c r="E20" s="25" t="s">
        <v>660</v>
      </c>
      <c r="F20" s="25" t="s">
        <v>713</v>
      </c>
      <c r="G20" s="56" t="s">
        <v>425</v>
      </c>
      <c r="H20" s="48" t="s">
        <v>714</v>
      </c>
      <c r="I20" s="25" t="s">
        <v>713</v>
      </c>
      <c r="J20" s="55" t="s">
        <v>425</v>
      </c>
      <c r="K20" s="48" t="s">
        <v>714</v>
      </c>
      <c r="L20" s="25" t="s">
        <v>713</v>
      </c>
      <c r="M20" s="25" t="s">
        <v>713</v>
      </c>
      <c r="N20" s="30" t="s">
        <v>840</v>
      </c>
      <c r="O20" s="30" t="s">
        <v>840</v>
      </c>
      <c r="P20" s="35" t="s">
        <v>841</v>
      </c>
      <c r="Q20" s="35" t="s">
        <v>841</v>
      </c>
      <c r="R20" s="25" t="s">
        <v>717</v>
      </c>
      <c r="S20" s="31" t="s">
        <v>718</v>
      </c>
      <c r="T20" s="35" t="s">
        <v>719</v>
      </c>
      <c r="U20" s="36" t="s">
        <v>842</v>
      </c>
      <c r="V20" s="37" t="s">
        <v>843</v>
      </c>
      <c r="W20" s="36" t="s">
        <v>844</v>
      </c>
      <c r="X20" s="36" t="s">
        <v>845</v>
      </c>
      <c r="Y20" s="36" t="s">
        <v>846</v>
      </c>
      <c r="Z20" s="36" t="s">
        <v>847</v>
      </c>
      <c r="AA20" s="36" t="s">
        <v>906</v>
      </c>
      <c r="AB20" s="36" t="s">
        <v>904</v>
      </c>
      <c r="AC20" s="41"/>
      <c r="AG20" s="31" t="s">
        <v>1971</v>
      </c>
      <c r="AH20" s="44" t="s">
        <v>1972</v>
      </c>
      <c r="AI20" s="44" t="s">
        <v>1973</v>
      </c>
      <c r="AJ20" s="44" t="s">
        <v>376</v>
      </c>
      <c r="AK20" s="44" t="s">
        <v>2296</v>
      </c>
    </row>
    <row r="21" spans="1:38" x14ac:dyDescent="0.2">
      <c r="A21" s="4">
        <v>1</v>
      </c>
      <c r="B21" s="4">
        <v>9</v>
      </c>
      <c r="C21" s="1" t="s">
        <v>651</v>
      </c>
      <c r="D21" s="7">
        <v>1324196</v>
      </c>
      <c r="E21" s="7">
        <v>6191701</v>
      </c>
      <c r="F21" s="7">
        <v>13</v>
      </c>
      <c r="G21" s="7">
        <v>0</v>
      </c>
      <c r="H21" s="12">
        <v>0.12</v>
      </c>
      <c r="I21" s="7">
        <v>55</v>
      </c>
      <c r="J21" s="9">
        <v>49</v>
      </c>
      <c r="K21" s="12">
        <v>20.04</v>
      </c>
      <c r="L21" s="19">
        <f t="shared" ref="L21:L52" si="1">(H21/60+G21)/60+F21</f>
        <v>13.000033333333333</v>
      </c>
      <c r="M21" s="19">
        <f t="shared" ref="M21:M52" si="2">(K21/60+J21)/60+I21</f>
        <v>55.822233333333337</v>
      </c>
      <c r="N21" s="11">
        <f t="shared" ref="N21:N52" si="3">D21/L21</f>
        <v>101860.96958725747</v>
      </c>
      <c r="O21" s="11">
        <f t="shared" ref="O21:O52" si="4">E21/M21</f>
        <v>110918.18851150706</v>
      </c>
      <c r="P21" s="2"/>
      <c r="Q21" s="21">
        <v>0</v>
      </c>
      <c r="R21" s="8">
        <v>1</v>
      </c>
      <c r="S21" s="2"/>
      <c r="T21" s="2"/>
      <c r="AB21" s="4">
        <f t="shared" ref="AB21:AB83" si="5">SUM(U21:AA21)</f>
        <v>0</v>
      </c>
      <c r="AC21" s="3">
        <f t="shared" ref="AC21:AC83" si="6">F21</f>
        <v>13</v>
      </c>
      <c r="AD21" s="42">
        <f t="shared" ref="AD21:AD83" si="7">G21+H21/60</f>
        <v>2E-3</v>
      </c>
      <c r="AE21" s="3">
        <f t="shared" ref="AE21:AE83" si="8">I21</f>
        <v>55</v>
      </c>
      <c r="AF21" s="42">
        <f t="shared" ref="AF21:AF83" si="9">J21+K21/60</f>
        <v>49.334000000000003</v>
      </c>
      <c r="AJ21" s="3">
        <v>8</v>
      </c>
      <c r="AK21" s="3">
        <v>1</v>
      </c>
      <c r="AL21" t="s">
        <v>2899</v>
      </c>
    </row>
    <row r="22" spans="1:38" x14ac:dyDescent="0.2">
      <c r="B22" s="4">
        <v>9</v>
      </c>
      <c r="C22" s="2" t="s">
        <v>1998</v>
      </c>
      <c r="D22" s="7">
        <v>1325610</v>
      </c>
      <c r="E22" s="7">
        <v>6193175</v>
      </c>
      <c r="F22" s="7">
        <v>13</v>
      </c>
      <c r="G22" s="7">
        <v>1</v>
      </c>
      <c r="H22" s="12">
        <v>17.760000000000002</v>
      </c>
      <c r="I22" s="7">
        <v>55</v>
      </c>
      <c r="J22" s="9">
        <v>50</v>
      </c>
      <c r="K22" s="12">
        <v>9.48</v>
      </c>
      <c r="L22" s="19">
        <f t="shared" si="1"/>
        <v>13.021599999999999</v>
      </c>
      <c r="M22" s="19">
        <f t="shared" si="2"/>
        <v>55.835966666666664</v>
      </c>
      <c r="N22" s="11">
        <f t="shared" si="3"/>
        <v>101800.8539657185</v>
      </c>
      <c r="O22" s="11">
        <f t="shared" si="4"/>
        <v>110917.30598974736</v>
      </c>
      <c r="P22" s="22">
        <f t="shared" ref="P22" si="10">SQRT(POWER(D22-D21,2)+POWER(E22-E21,2))/1000</f>
        <v>2.0425650540435671</v>
      </c>
      <c r="Q22" s="11">
        <f t="shared" ref="Q22" si="11">Q21+P22</f>
        <v>2.0425650540435671</v>
      </c>
      <c r="R22" s="7">
        <f t="shared" ref="R22:R90" si="12">R21+1</f>
        <v>2</v>
      </c>
      <c r="S22" s="11">
        <f>Q22/R22*1628</f>
        <v>1662.6479539914637</v>
      </c>
      <c r="T22" s="11">
        <f t="shared" ref="T22" si="13">S22*1.3</f>
        <v>2161.442340188903</v>
      </c>
      <c r="AB22" s="4">
        <f t="shared" si="5"/>
        <v>0</v>
      </c>
      <c r="AC22" s="3">
        <f t="shared" si="6"/>
        <v>13</v>
      </c>
      <c r="AD22" s="42">
        <f t="shared" si="7"/>
        <v>1.296</v>
      </c>
      <c r="AE22" s="3">
        <f t="shared" si="8"/>
        <v>55</v>
      </c>
      <c r="AF22" s="42">
        <f t="shared" si="9"/>
        <v>50.158000000000001</v>
      </c>
      <c r="AJ22" s="3">
        <v>9</v>
      </c>
      <c r="AK22" s="57" t="s">
        <v>2296</v>
      </c>
      <c r="AL22" t="s">
        <v>2017</v>
      </c>
    </row>
    <row r="23" spans="1:38" x14ac:dyDescent="0.2">
      <c r="B23" s="4">
        <v>9</v>
      </c>
      <c r="C23" s="1" t="s">
        <v>629</v>
      </c>
      <c r="D23" s="7">
        <v>1333781</v>
      </c>
      <c r="E23" s="7">
        <v>6189404</v>
      </c>
      <c r="F23" s="7">
        <v>13</v>
      </c>
      <c r="G23" s="9">
        <v>9</v>
      </c>
      <c r="H23" s="12">
        <v>15.06</v>
      </c>
      <c r="I23" s="7">
        <v>55</v>
      </c>
      <c r="J23" s="7">
        <v>48</v>
      </c>
      <c r="K23" s="12">
        <v>18.059999999999999</v>
      </c>
      <c r="L23" s="19">
        <f t="shared" si="1"/>
        <v>13.154183333333334</v>
      </c>
      <c r="M23" s="19">
        <f t="shared" si="2"/>
        <v>55.805016666666667</v>
      </c>
      <c r="N23" s="11">
        <f t="shared" si="3"/>
        <v>101395.9564194407</v>
      </c>
      <c r="O23" s="11">
        <f t="shared" si="4"/>
        <v>110911.24722657849</v>
      </c>
      <c r="P23" s="22">
        <f t="shared" ref="P23:P86" si="14">SQRT(POWER(D23-D22,2)+POWER(E23-E22,2))/1000</f>
        <v>8.9992045204006796</v>
      </c>
      <c r="Q23" s="11">
        <f t="shared" ref="Q23:Q86" si="15">Q22+P23</f>
        <v>11.041769574444247</v>
      </c>
      <c r="R23" s="7">
        <f t="shared" si="12"/>
        <v>3</v>
      </c>
      <c r="S23" s="11">
        <f t="shared" ref="S23:S86" si="16">Q23/R23*1628</f>
        <v>5992.0002890650776</v>
      </c>
      <c r="T23" s="11">
        <f t="shared" ref="T23:T86" si="17">S23*1.3</f>
        <v>7789.6003757846011</v>
      </c>
      <c r="AB23" s="4">
        <f t="shared" si="5"/>
        <v>0</v>
      </c>
      <c r="AC23" s="3">
        <f t="shared" si="6"/>
        <v>13</v>
      </c>
      <c r="AD23" s="42">
        <f t="shared" si="7"/>
        <v>9.2509999999999994</v>
      </c>
      <c r="AE23" s="3">
        <f t="shared" si="8"/>
        <v>55</v>
      </c>
      <c r="AF23" s="42">
        <f t="shared" si="9"/>
        <v>48.301000000000002</v>
      </c>
      <c r="AJ23" s="3">
        <v>9</v>
      </c>
      <c r="AK23" s="57" t="s">
        <v>2296</v>
      </c>
      <c r="AL23" t="s">
        <v>2018</v>
      </c>
    </row>
    <row r="24" spans="1:38" x14ac:dyDescent="0.2">
      <c r="A24" s="4">
        <v>1</v>
      </c>
      <c r="B24" s="4">
        <v>9</v>
      </c>
      <c r="C24" s="2" t="s">
        <v>628</v>
      </c>
      <c r="D24" s="7">
        <v>1339659</v>
      </c>
      <c r="E24" s="7">
        <v>6197084</v>
      </c>
      <c r="F24" s="7">
        <v>13</v>
      </c>
      <c r="G24" s="9">
        <v>14</v>
      </c>
      <c r="H24" s="12">
        <v>35.880000000000003</v>
      </c>
      <c r="I24" s="7">
        <v>55</v>
      </c>
      <c r="J24" s="7">
        <v>52</v>
      </c>
      <c r="K24" s="12">
        <v>33.24</v>
      </c>
      <c r="L24" s="19">
        <f t="shared" si="1"/>
        <v>13.2433</v>
      </c>
      <c r="M24" s="19">
        <f t="shared" si="2"/>
        <v>55.875900000000001</v>
      </c>
      <c r="N24" s="11">
        <f t="shared" si="3"/>
        <v>101157.49095769181</v>
      </c>
      <c r="O24" s="11">
        <f t="shared" si="4"/>
        <v>110907.99432313394</v>
      </c>
      <c r="P24" s="22">
        <f t="shared" si="14"/>
        <v>9.6712607244350508</v>
      </c>
      <c r="Q24" s="11">
        <f t="shared" si="15"/>
        <v>20.713030298879296</v>
      </c>
      <c r="R24" s="7">
        <f t="shared" si="12"/>
        <v>4</v>
      </c>
      <c r="S24" s="11">
        <f t="shared" si="16"/>
        <v>8430.2033316438738</v>
      </c>
      <c r="T24" s="11">
        <f t="shared" si="17"/>
        <v>10959.264331137036</v>
      </c>
      <c r="U24" s="4">
        <v>9</v>
      </c>
      <c r="V24" s="4">
        <v>9</v>
      </c>
      <c r="W24" s="4">
        <v>9</v>
      </c>
      <c r="Y24" s="4">
        <v>9</v>
      </c>
      <c r="Z24" s="4">
        <v>9</v>
      </c>
      <c r="AA24" s="4">
        <v>9</v>
      </c>
      <c r="AB24" s="4">
        <f>SUM(U24:AA24)-5</f>
        <v>49</v>
      </c>
      <c r="AC24" s="3">
        <f t="shared" si="6"/>
        <v>13</v>
      </c>
      <c r="AD24" s="42">
        <f t="shared" si="7"/>
        <v>14.598000000000001</v>
      </c>
      <c r="AE24" s="3">
        <f t="shared" si="8"/>
        <v>55</v>
      </c>
      <c r="AF24" s="42">
        <f t="shared" si="9"/>
        <v>52.554000000000002</v>
      </c>
      <c r="AJ24" s="3">
        <v>9</v>
      </c>
      <c r="AK24" s="3">
        <v>1</v>
      </c>
      <c r="AL24" t="s">
        <v>2892</v>
      </c>
    </row>
    <row r="25" spans="1:38" x14ac:dyDescent="0.2">
      <c r="A25" s="4">
        <v>1</v>
      </c>
      <c r="B25" s="4">
        <v>9</v>
      </c>
      <c r="C25" s="2" t="s">
        <v>2003</v>
      </c>
      <c r="D25" s="7">
        <v>1339659</v>
      </c>
      <c r="E25" s="7">
        <v>6197084</v>
      </c>
      <c r="F25" s="7">
        <v>13</v>
      </c>
      <c r="G25" s="9">
        <v>14</v>
      </c>
      <c r="H25" s="12">
        <v>35.880000000000003</v>
      </c>
      <c r="I25" s="7">
        <v>55</v>
      </c>
      <c r="J25" s="7">
        <v>52</v>
      </c>
      <c r="K25" s="12">
        <v>33.24</v>
      </c>
      <c r="L25" s="19">
        <f t="shared" ref="L25" si="18">(H25/60+G25)/60+F25</f>
        <v>13.2433</v>
      </c>
      <c r="M25" s="19">
        <f t="shared" ref="M25" si="19">(K25/60+J25)/60+I25</f>
        <v>55.875900000000001</v>
      </c>
      <c r="N25" s="11">
        <f t="shared" ref="N25" si="20">D25/L25</f>
        <v>101157.49095769181</v>
      </c>
      <c r="O25" s="11">
        <f t="shared" ref="O25" si="21">E25/M25</f>
        <v>110907.99432313394</v>
      </c>
      <c r="P25" s="22">
        <f t="shared" si="14"/>
        <v>0</v>
      </c>
      <c r="Q25" s="11">
        <f t="shared" si="15"/>
        <v>20.713030298879296</v>
      </c>
      <c r="R25" s="7">
        <f t="shared" si="12"/>
        <v>5</v>
      </c>
      <c r="S25" s="11">
        <f t="shared" si="16"/>
        <v>6744.1626653150997</v>
      </c>
      <c r="T25" s="11">
        <f t="shared" si="17"/>
        <v>8767.41146490963</v>
      </c>
      <c r="U25" s="4">
        <v>9</v>
      </c>
      <c r="V25" s="4">
        <v>9</v>
      </c>
      <c r="W25" s="4">
        <v>9</v>
      </c>
      <c r="AB25" s="4">
        <f t="shared" ref="AB25" si="22">SUM(U25:AA25)</f>
        <v>27</v>
      </c>
      <c r="AC25" s="3">
        <f t="shared" ref="AC25" si="23">F25</f>
        <v>13</v>
      </c>
      <c r="AD25" s="42">
        <f t="shared" ref="AD25" si="24">G25+H25/60</f>
        <v>14.598000000000001</v>
      </c>
      <c r="AE25" s="3">
        <f t="shared" ref="AE25" si="25">I25</f>
        <v>55</v>
      </c>
      <c r="AF25" s="42">
        <f t="shared" ref="AF25" si="26">J25+K25/60</f>
        <v>52.554000000000002</v>
      </c>
      <c r="AJ25" s="3">
        <v>9</v>
      </c>
      <c r="AK25" s="3">
        <v>1</v>
      </c>
      <c r="AL25" t="s">
        <v>2919</v>
      </c>
    </row>
    <row r="26" spans="1:38" x14ac:dyDescent="0.2">
      <c r="A26" s="4">
        <v>1</v>
      </c>
      <c r="B26" s="4">
        <v>9</v>
      </c>
      <c r="C26" s="1" t="s">
        <v>652</v>
      </c>
      <c r="D26" s="7">
        <v>1346444</v>
      </c>
      <c r="E26" s="7">
        <v>6183159</v>
      </c>
      <c r="F26" s="7">
        <v>13</v>
      </c>
      <c r="G26" s="9">
        <v>21</v>
      </c>
      <c r="H26" s="12">
        <v>34.020000000000003</v>
      </c>
      <c r="I26" s="7">
        <v>55</v>
      </c>
      <c r="J26" s="7">
        <v>45</v>
      </c>
      <c r="K26" s="12">
        <v>11.4</v>
      </c>
      <c r="L26" s="19">
        <f t="shared" si="1"/>
        <v>13.359450000000001</v>
      </c>
      <c r="M26" s="19">
        <f t="shared" si="2"/>
        <v>55.753166666666665</v>
      </c>
      <c r="N26" s="11">
        <f t="shared" si="3"/>
        <v>100785.88564648993</v>
      </c>
      <c r="O26" s="11">
        <f t="shared" si="4"/>
        <v>110902.38222642062</v>
      </c>
      <c r="P26" s="22">
        <f t="shared" si="14"/>
        <v>15.490056487953812</v>
      </c>
      <c r="Q26" s="11">
        <f t="shared" si="15"/>
        <v>36.203086786833111</v>
      </c>
      <c r="R26" s="7">
        <f t="shared" si="12"/>
        <v>6</v>
      </c>
      <c r="S26" s="11">
        <f t="shared" si="16"/>
        <v>9823.1042148273846</v>
      </c>
      <c r="T26" s="11">
        <f t="shared" si="17"/>
        <v>12770.035479275601</v>
      </c>
      <c r="V26" s="4">
        <v>9</v>
      </c>
      <c r="W26" s="4">
        <v>9</v>
      </c>
      <c r="AB26" s="4">
        <f t="shared" si="5"/>
        <v>18</v>
      </c>
      <c r="AC26" s="3">
        <f t="shared" si="6"/>
        <v>13</v>
      </c>
      <c r="AD26" s="42">
        <f t="shared" si="7"/>
        <v>21.567</v>
      </c>
      <c r="AE26" s="3">
        <f t="shared" si="8"/>
        <v>55</v>
      </c>
      <c r="AF26" s="42">
        <f t="shared" si="9"/>
        <v>45.19</v>
      </c>
      <c r="AJ26" s="3">
        <v>8</v>
      </c>
      <c r="AK26" s="3">
        <v>1</v>
      </c>
      <c r="AL26" t="s">
        <v>161</v>
      </c>
    </row>
    <row r="27" spans="1:38" x14ac:dyDescent="0.2">
      <c r="B27" s="4">
        <v>9</v>
      </c>
      <c r="C27" s="1" t="s">
        <v>653</v>
      </c>
      <c r="D27" s="7">
        <v>1349001</v>
      </c>
      <c r="E27" s="7">
        <v>6182379</v>
      </c>
      <c r="F27" s="7">
        <v>13</v>
      </c>
      <c r="G27" s="9">
        <v>24</v>
      </c>
      <c r="H27" s="12">
        <v>2.04</v>
      </c>
      <c r="I27" s="7">
        <v>55</v>
      </c>
      <c r="J27" s="7">
        <v>44</v>
      </c>
      <c r="K27" s="12">
        <v>49.08</v>
      </c>
      <c r="L27" s="19">
        <f t="shared" si="1"/>
        <v>13.400566666666666</v>
      </c>
      <c r="M27" s="19">
        <f t="shared" si="2"/>
        <v>55.746966666666665</v>
      </c>
      <c r="N27" s="11">
        <f t="shared" si="3"/>
        <v>100667.45933629673</v>
      </c>
      <c r="O27" s="11">
        <f t="shared" si="4"/>
        <v>110900.72464331392</v>
      </c>
      <c r="P27" s="22">
        <f t="shared" si="14"/>
        <v>2.6733217165167384</v>
      </c>
      <c r="Q27" s="11">
        <f t="shared" si="15"/>
        <v>38.87640850334985</v>
      </c>
      <c r="R27" s="7">
        <f t="shared" si="12"/>
        <v>7</v>
      </c>
      <c r="S27" s="11">
        <f t="shared" si="16"/>
        <v>9041.5418633505069</v>
      </c>
      <c r="T27" s="11">
        <f t="shared" si="17"/>
        <v>11754.00442235566</v>
      </c>
      <c r="V27" s="4">
        <v>8</v>
      </c>
      <c r="AB27" s="4">
        <f t="shared" si="5"/>
        <v>8</v>
      </c>
      <c r="AC27" s="3">
        <f t="shared" si="6"/>
        <v>13</v>
      </c>
      <c r="AD27" s="42">
        <f t="shared" si="7"/>
        <v>24.033999999999999</v>
      </c>
      <c r="AE27" s="3">
        <f t="shared" si="8"/>
        <v>55</v>
      </c>
      <c r="AF27" s="42">
        <f t="shared" si="9"/>
        <v>44.817999999999998</v>
      </c>
      <c r="AJ27" s="3">
        <v>9</v>
      </c>
      <c r="AK27" s="3">
        <v>1</v>
      </c>
      <c r="AL27" s="13" t="s">
        <v>2908</v>
      </c>
    </row>
    <row r="28" spans="1:38" x14ac:dyDescent="0.2">
      <c r="A28" s="4">
        <v>1</v>
      </c>
      <c r="B28" s="4">
        <v>9</v>
      </c>
      <c r="C28" s="1" t="s">
        <v>654</v>
      </c>
      <c r="D28" s="7">
        <v>1350021</v>
      </c>
      <c r="E28" s="7">
        <v>6174610</v>
      </c>
      <c r="F28" s="7">
        <v>13</v>
      </c>
      <c r="G28" s="9">
        <v>25</v>
      </c>
      <c r="H28" s="12">
        <v>15.78</v>
      </c>
      <c r="I28" s="7">
        <v>55</v>
      </c>
      <c r="J28" s="7">
        <v>40</v>
      </c>
      <c r="K28" s="12">
        <v>39.24</v>
      </c>
      <c r="L28" s="19">
        <f t="shared" si="1"/>
        <v>13.421049999999999</v>
      </c>
      <c r="M28" s="19">
        <f t="shared" si="2"/>
        <v>55.677566666666664</v>
      </c>
      <c r="N28" s="11">
        <f t="shared" si="3"/>
        <v>100589.81972349407</v>
      </c>
      <c r="O28" s="11">
        <f t="shared" si="4"/>
        <v>110899.42268789286</v>
      </c>
      <c r="P28" s="22">
        <f t="shared" si="14"/>
        <v>7.835672338733926</v>
      </c>
      <c r="Q28" s="11">
        <f t="shared" si="15"/>
        <v>46.712080842083779</v>
      </c>
      <c r="R28" s="7">
        <f t="shared" si="12"/>
        <v>8</v>
      </c>
      <c r="S28" s="11">
        <f t="shared" si="16"/>
        <v>9505.9084513640482</v>
      </c>
      <c r="T28" s="11">
        <f t="shared" si="17"/>
        <v>12357.680986773263</v>
      </c>
      <c r="V28" s="4">
        <v>9</v>
      </c>
      <c r="Y28" s="4">
        <v>9</v>
      </c>
      <c r="Z28" s="4">
        <v>9</v>
      </c>
      <c r="AB28" s="4">
        <f>SUM(U28:AA28)+AB29+AB30+4</f>
        <v>49</v>
      </c>
      <c r="AC28" s="3">
        <f t="shared" si="6"/>
        <v>13</v>
      </c>
      <c r="AD28" s="42">
        <f t="shared" si="7"/>
        <v>25.263000000000002</v>
      </c>
      <c r="AE28" s="3">
        <f t="shared" si="8"/>
        <v>55</v>
      </c>
      <c r="AF28" s="42">
        <f t="shared" si="9"/>
        <v>40.654000000000003</v>
      </c>
      <c r="AJ28" s="3">
        <v>9</v>
      </c>
      <c r="AK28" s="3">
        <v>1</v>
      </c>
      <c r="AL28" s="13" t="s">
        <v>2893</v>
      </c>
    </row>
    <row r="29" spans="1:38" x14ac:dyDescent="0.2">
      <c r="A29" s="4">
        <v>1</v>
      </c>
      <c r="B29" s="4">
        <v>9</v>
      </c>
      <c r="C29" s="2" t="s">
        <v>2005</v>
      </c>
      <c r="D29" s="7">
        <v>1350021</v>
      </c>
      <c r="E29" s="7">
        <v>6174613</v>
      </c>
      <c r="F29" s="7">
        <v>13</v>
      </c>
      <c r="G29" s="9">
        <v>25</v>
      </c>
      <c r="H29" s="12">
        <v>15.78</v>
      </c>
      <c r="I29" s="7">
        <v>55</v>
      </c>
      <c r="J29" s="7">
        <v>40</v>
      </c>
      <c r="K29" s="12">
        <v>39.24</v>
      </c>
      <c r="L29" s="19">
        <f t="shared" ref="L29:L30" si="27">(H29/60+G29)/60+F29</f>
        <v>13.421049999999999</v>
      </c>
      <c r="M29" s="19">
        <f t="shared" ref="M29:M30" si="28">(K29/60+J29)/60+I29</f>
        <v>55.677566666666664</v>
      </c>
      <c r="N29" s="11">
        <f t="shared" ref="N29:N30" si="29">D29/L29</f>
        <v>100589.81972349407</v>
      </c>
      <c r="O29" s="11">
        <f t="shared" ref="O29:O30" si="30">E29/M29</f>
        <v>110899.47656955794</v>
      </c>
      <c r="P29" s="22">
        <f t="shared" si="14"/>
        <v>3.0000000000000001E-3</v>
      </c>
      <c r="Q29" s="11">
        <f t="shared" si="15"/>
        <v>46.715080842083779</v>
      </c>
      <c r="R29" s="7">
        <f t="shared" si="12"/>
        <v>9</v>
      </c>
      <c r="S29" s="11">
        <f t="shared" si="16"/>
        <v>8450.2390678791544</v>
      </c>
      <c r="T29" s="11">
        <f t="shared" si="17"/>
        <v>10985.310788242901</v>
      </c>
      <c r="V29" s="4">
        <v>9</v>
      </c>
      <c r="AB29" s="4">
        <f t="shared" ref="AB29:AB30" si="31">SUM(U29:AA29)</f>
        <v>9</v>
      </c>
      <c r="AC29" s="3">
        <f t="shared" ref="AC29:AC30" si="32">F29</f>
        <v>13</v>
      </c>
      <c r="AD29" s="42">
        <f t="shared" ref="AD29:AD30" si="33">G29+H29/60</f>
        <v>25.263000000000002</v>
      </c>
      <c r="AE29" s="3">
        <f t="shared" ref="AE29:AE30" si="34">I29</f>
        <v>55</v>
      </c>
      <c r="AF29" s="42">
        <f t="shared" ref="AF29:AF30" si="35">J29+K29/60</f>
        <v>40.654000000000003</v>
      </c>
      <c r="AJ29" s="3">
        <v>9</v>
      </c>
      <c r="AK29" s="3">
        <v>1</v>
      </c>
      <c r="AL29" t="s">
        <v>2894</v>
      </c>
    </row>
    <row r="30" spans="1:38" x14ac:dyDescent="0.2">
      <c r="A30" s="4">
        <v>1</v>
      </c>
      <c r="B30" s="4">
        <v>9</v>
      </c>
      <c r="C30" s="2" t="s">
        <v>2006</v>
      </c>
      <c r="D30" s="7">
        <v>1350021</v>
      </c>
      <c r="E30" s="7">
        <v>6174623</v>
      </c>
      <c r="F30" s="7">
        <v>13</v>
      </c>
      <c r="G30" s="9">
        <v>25</v>
      </c>
      <c r="H30" s="12">
        <v>15.78</v>
      </c>
      <c r="I30" s="7">
        <v>55</v>
      </c>
      <c r="J30" s="7">
        <v>40</v>
      </c>
      <c r="K30" s="12">
        <v>39.24</v>
      </c>
      <c r="L30" s="19">
        <f t="shared" si="27"/>
        <v>13.421049999999999</v>
      </c>
      <c r="M30" s="19">
        <f t="shared" si="28"/>
        <v>55.677566666666664</v>
      </c>
      <c r="N30" s="11">
        <f t="shared" si="29"/>
        <v>100589.81972349407</v>
      </c>
      <c r="O30" s="11">
        <f t="shared" si="30"/>
        <v>110899.65617510823</v>
      </c>
      <c r="P30" s="22">
        <f t="shared" si="14"/>
        <v>0.01</v>
      </c>
      <c r="Q30" s="11">
        <f t="shared" si="15"/>
        <v>46.725080842083777</v>
      </c>
      <c r="R30" s="7">
        <f t="shared" si="12"/>
        <v>10</v>
      </c>
      <c r="S30" s="11">
        <f t="shared" si="16"/>
        <v>7606.8431610912385</v>
      </c>
      <c r="T30" s="11">
        <f t="shared" si="17"/>
        <v>9888.8961094186106</v>
      </c>
      <c r="V30" s="4">
        <v>9</v>
      </c>
      <c r="AB30" s="4">
        <f t="shared" si="31"/>
        <v>9</v>
      </c>
      <c r="AC30" s="3">
        <f t="shared" si="32"/>
        <v>13</v>
      </c>
      <c r="AD30" s="42">
        <f t="shared" si="33"/>
        <v>25.263000000000002</v>
      </c>
      <c r="AE30" s="3">
        <f t="shared" si="34"/>
        <v>55</v>
      </c>
      <c r="AF30" s="42">
        <f t="shared" si="35"/>
        <v>40.654000000000003</v>
      </c>
      <c r="AJ30" s="3">
        <v>9</v>
      </c>
      <c r="AK30" s="3">
        <v>1</v>
      </c>
      <c r="AL30" t="s">
        <v>2895</v>
      </c>
    </row>
    <row r="31" spans="1:38" x14ac:dyDescent="0.2">
      <c r="A31" s="4">
        <v>1</v>
      </c>
      <c r="B31" s="4">
        <v>9</v>
      </c>
      <c r="C31" s="2" t="s">
        <v>632</v>
      </c>
      <c r="D31" s="8">
        <v>1341368</v>
      </c>
      <c r="E31" s="8">
        <v>6164704</v>
      </c>
      <c r="F31" s="8">
        <v>13</v>
      </c>
      <c r="G31" s="10">
        <v>17</v>
      </c>
      <c r="H31" s="17">
        <v>21.6</v>
      </c>
      <c r="I31" s="8">
        <v>55</v>
      </c>
      <c r="J31" s="8">
        <v>35</v>
      </c>
      <c r="K31" s="17">
        <v>9.36</v>
      </c>
      <c r="L31" s="20">
        <f t="shared" si="1"/>
        <v>13.289333333333333</v>
      </c>
      <c r="M31" s="20">
        <f t="shared" si="2"/>
        <v>55.585933333333337</v>
      </c>
      <c r="N31" s="16">
        <f t="shared" si="3"/>
        <v>100935.68776963982</v>
      </c>
      <c r="O31" s="16">
        <f t="shared" si="4"/>
        <v>110904.02967657284</v>
      </c>
      <c r="P31" s="22">
        <f t="shared" si="14"/>
        <v>13.162863290333149</v>
      </c>
      <c r="Q31" s="11">
        <f t="shared" si="15"/>
        <v>59.887944132416926</v>
      </c>
      <c r="R31" s="7">
        <f t="shared" si="12"/>
        <v>11</v>
      </c>
      <c r="S31" s="11">
        <f t="shared" si="16"/>
        <v>8863.4157315977045</v>
      </c>
      <c r="T31" s="11">
        <f t="shared" si="17"/>
        <v>11522.440451077016</v>
      </c>
      <c r="X31" s="4">
        <v>8</v>
      </c>
      <c r="Y31" s="4">
        <v>8</v>
      </c>
      <c r="AA31" s="4">
        <v>9</v>
      </c>
      <c r="AB31" s="4">
        <f t="shared" si="5"/>
        <v>25</v>
      </c>
      <c r="AC31" s="3">
        <f t="shared" si="6"/>
        <v>13</v>
      </c>
      <c r="AD31" s="42">
        <f t="shared" si="7"/>
        <v>17.36</v>
      </c>
      <c r="AE31" s="3">
        <f t="shared" si="8"/>
        <v>55</v>
      </c>
      <c r="AF31" s="42">
        <f t="shared" si="9"/>
        <v>35.155999999999999</v>
      </c>
      <c r="AJ31" s="3">
        <v>9</v>
      </c>
      <c r="AK31" s="3">
        <v>1</v>
      </c>
      <c r="AL31" t="s">
        <v>2019</v>
      </c>
    </row>
    <row r="32" spans="1:38" x14ac:dyDescent="0.2">
      <c r="A32" s="4">
        <v>1</v>
      </c>
      <c r="B32" s="4">
        <v>9</v>
      </c>
      <c r="C32" s="2" t="s">
        <v>2896</v>
      </c>
      <c r="D32" s="8">
        <v>1336070</v>
      </c>
      <c r="E32" s="8">
        <v>6178598</v>
      </c>
      <c r="F32" s="8">
        <v>13</v>
      </c>
      <c r="G32" s="8">
        <v>11</v>
      </c>
      <c r="H32" s="17">
        <v>49.68</v>
      </c>
      <c r="I32" s="8">
        <v>55</v>
      </c>
      <c r="J32" s="10">
        <v>42</v>
      </c>
      <c r="K32" s="17">
        <v>31.8</v>
      </c>
      <c r="L32" s="20">
        <f t="shared" si="1"/>
        <v>13.197133333333333</v>
      </c>
      <c r="M32" s="20">
        <f t="shared" si="2"/>
        <v>55.708833333333331</v>
      </c>
      <c r="N32" s="16">
        <f t="shared" si="3"/>
        <v>101239.41057906515</v>
      </c>
      <c r="O32" s="16">
        <f t="shared" si="4"/>
        <v>110908.76671263983</v>
      </c>
      <c r="P32" s="22">
        <f t="shared" si="14"/>
        <v>14.869836582827668</v>
      </c>
      <c r="Q32" s="11">
        <f t="shared" si="15"/>
        <v>74.757780715244593</v>
      </c>
      <c r="R32" s="7">
        <f t="shared" si="12"/>
        <v>12</v>
      </c>
      <c r="S32" s="11">
        <f t="shared" si="16"/>
        <v>10142.13891703485</v>
      </c>
      <c r="T32" s="11">
        <f t="shared" si="17"/>
        <v>13184.780592145305</v>
      </c>
      <c r="V32" s="4">
        <v>9</v>
      </c>
      <c r="X32" s="4">
        <v>8</v>
      </c>
      <c r="AB32" s="4">
        <f>SUM(U32:AA32)+10</f>
        <v>27</v>
      </c>
      <c r="AC32" s="3">
        <f t="shared" si="6"/>
        <v>13</v>
      </c>
      <c r="AD32" s="42">
        <f t="shared" si="7"/>
        <v>11.827999999999999</v>
      </c>
      <c r="AE32" s="3">
        <f t="shared" si="8"/>
        <v>55</v>
      </c>
      <c r="AF32" s="42">
        <f t="shared" si="9"/>
        <v>42.53</v>
      </c>
      <c r="AJ32" s="3">
        <v>9</v>
      </c>
      <c r="AK32" s="57" t="s">
        <v>2296</v>
      </c>
      <c r="AL32" t="s">
        <v>2918</v>
      </c>
    </row>
    <row r="33" spans="1:38" x14ac:dyDescent="0.2">
      <c r="A33" s="4">
        <v>1</v>
      </c>
      <c r="B33" s="4">
        <v>9</v>
      </c>
      <c r="C33" s="2" t="s">
        <v>2007</v>
      </c>
      <c r="D33" s="8">
        <v>1335918</v>
      </c>
      <c r="E33" s="8">
        <v>6178257</v>
      </c>
      <c r="F33" s="8"/>
      <c r="G33" s="8"/>
      <c r="H33" s="17"/>
      <c r="I33" s="8"/>
      <c r="J33" s="10"/>
      <c r="K33" s="17"/>
      <c r="L33" s="20"/>
      <c r="M33" s="20">
        <f t="shared" si="2"/>
        <v>0</v>
      </c>
      <c r="N33" s="16"/>
      <c r="O33" s="16"/>
      <c r="P33" s="22">
        <f t="shared" si="14"/>
        <v>0.37334300582708124</v>
      </c>
      <c r="Q33" s="11">
        <f t="shared" si="15"/>
        <v>75.131123721071674</v>
      </c>
      <c r="R33" s="7">
        <f t="shared" si="12"/>
        <v>13</v>
      </c>
      <c r="S33" s="11">
        <f t="shared" si="16"/>
        <v>9408.7284167618982</v>
      </c>
      <c r="T33" s="11">
        <f t="shared" si="17"/>
        <v>12231.346941790469</v>
      </c>
      <c r="V33" s="4">
        <v>9</v>
      </c>
      <c r="Y33" s="4">
        <v>9</v>
      </c>
      <c r="AB33" s="4">
        <f t="shared" si="5"/>
        <v>18</v>
      </c>
      <c r="AC33" s="3">
        <f t="shared" si="6"/>
        <v>0</v>
      </c>
      <c r="AD33" s="42">
        <f t="shared" si="7"/>
        <v>0</v>
      </c>
      <c r="AE33" s="3">
        <f t="shared" si="8"/>
        <v>0</v>
      </c>
      <c r="AF33" s="42">
        <f t="shared" si="9"/>
        <v>0</v>
      </c>
      <c r="AJ33" s="3">
        <v>9</v>
      </c>
      <c r="AK33" s="3">
        <v>1</v>
      </c>
      <c r="AL33" t="s">
        <v>2897</v>
      </c>
    </row>
    <row r="34" spans="1:38" x14ac:dyDescent="0.2">
      <c r="A34" s="4">
        <v>1</v>
      </c>
      <c r="B34" s="4">
        <v>9</v>
      </c>
      <c r="C34" s="2" t="s">
        <v>2008</v>
      </c>
      <c r="D34" s="8">
        <v>1335918</v>
      </c>
      <c r="E34" s="8">
        <v>6178257</v>
      </c>
      <c r="F34" s="8"/>
      <c r="G34" s="10"/>
      <c r="H34" s="17"/>
      <c r="I34" s="8"/>
      <c r="J34" s="8"/>
      <c r="K34" s="17"/>
      <c r="L34" s="20"/>
      <c r="M34" s="20">
        <f t="shared" si="2"/>
        <v>0</v>
      </c>
      <c r="N34" s="16"/>
      <c r="O34" s="16"/>
      <c r="P34" s="22">
        <f t="shared" si="14"/>
        <v>0</v>
      </c>
      <c r="Q34" s="11">
        <f t="shared" si="15"/>
        <v>75.131123721071674</v>
      </c>
      <c r="R34" s="7">
        <f t="shared" si="12"/>
        <v>14</v>
      </c>
      <c r="S34" s="11">
        <f t="shared" si="16"/>
        <v>8736.6763869931929</v>
      </c>
      <c r="T34" s="11">
        <f t="shared" si="17"/>
        <v>11357.67930309115</v>
      </c>
      <c r="V34" s="4">
        <v>9</v>
      </c>
      <c r="Z34" s="4">
        <v>9</v>
      </c>
      <c r="AB34" s="4">
        <f t="shared" si="5"/>
        <v>18</v>
      </c>
      <c r="AC34" s="3">
        <f t="shared" si="6"/>
        <v>0</v>
      </c>
      <c r="AD34" s="42">
        <f t="shared" si="7"/>
        <v>0</v>
      </c>
      <c r="AE34" s="3">
        <f t="shared" si="8"/>
        <v>0</v>
      </c>
      <c r="AF34" s="42">
        <f t="shared" si="9"/>
        <v>0</v>
      </c>
      <c r="AJ34" s="3">
        <v>9</v>
      </c>
      <c r="AK34" s="3">
        <v>1</v>
      </c>
      <c r="AL34" t="s">
        <v>2898</v>
      </c>
    </row>
    <row r="35" spans="1:38" x14ac:dyDescent="0.2">
      <c r="A35" s="4">
        <v>1</v>
      </c>
      <c r="B35" s="4">
        <v>9</v>
      </c>
      <c r="C35" s="2" t="s">
        <v>630</v>
      </c>
      <c r="D35" s="8">
        <v>1335918</v>
      </c>
      <c r="E35" s="8">
        <v>6178257</v>
      </c>
      <c r="F35" s="8"/>
      <c r="G35" s="10"/>
      <c r="H35" s="17"/>
      <c r="I35" s="8"/>
      <c r="J35" s="8"/>
      <c r="K35" s="17"/>
      <c r="L35" s="20"/>
      <c r="M35" s="20">
        <f t="shared" si="2"/>
        <v>0</v>
      </c>
      <c r="N35" s="16"/>
      <c r="O35" s="16"/>
      <c r="P35" s="22">
        <f t="shared" si="14"/>
        <v>0</v>
      </c>
      <c r="Q35" s="11">
        <f t="shared" si="15"/>
        <v>75.131123721071674</v>
      </c>
      <c r="R35" s="7">
        <f t="shared" si="12"/>
        <v>15</v>
      </c>
      <c r="S35" s="11">
        <f t="shared" si="16"/>
        <v>8154.2312945269787</v>
      </c>
      <c r="T35" s="11">
        <f t="shared" si="17"/>
        <v>10600.500682885073</v>
      </c>
      <c r="AB35" s="4">
        <f t="shared" si="5"/>
        <v>0</v>
      </c>
      <c r="AC35" s="3">
        <f t="shared" si="6"/>
        <v>0</v>
      </c>
      <c r="AD35" s="42">
        <f t="shared" si="7"/>
        <v>0</v>
      </c>
      <c r="AE35" s="3">
        <f t="shared" si="8"/>
        <v>0</v>
      </c>
      <c r="AF35" s="42">
        <f t="shared" si="9"/>
        <v>0</v>
      </c>
      <c r="AJ35" s="3">
        <v>9</v>
      </c>
      <c r="AK35" s="3">
        <v>1</v>
      </c>
      <c r="AL35" t="s">
        <v>2020</v>
      </c>
    </row>
    <row r="36" spans="1:38" x14ac:dyDescent="0.2">
      <c r="A36" s="4">
        <v>1</v>
      </c>
      <c r="B36" s="4">
        <v>9</v>
      </c>
      <c r="C36" s="2" t="s">
        <v>2009</v>
      </c>
      <c r="D36" s="8">
        <v>1335918</v>
      </c>
      <c r="E36" s="8">
        <v>6178257</v>
      </c>
      <c r="F36" s="8"/>
      <c r="G36" s="10"/>
      <c r="H36" s="17"/>
      <c r="I36" s="8"/>
      <c r="J36" s="8"/>
      <c r="K36" s="17"/>
      <c r="L36" s="20"/>
      <c r="M36" s="20">
        <f t="shared" si="2"/>
        <v>0</v>
      </c>
      <c r="N36" s="16"/>
      <c r="O36" s="16"/>
      <c r="P36" s="22">
        <f t="shared" si="14"/>
        <v>0</v>
      </c>
      <c r="Q36" s="11">
        <f t="shared" si="15"/>
        <v>75.131123721071674</v>
      </c>
      <c r="R36" s="7">
        <f t="shared" si="12"/>
        <v>16</v>
      </c>
      <c r="S36" s="11">
        <f t="shared" si="16"/>
        <v>7644.5918386190424</v>
      </c>
      <c r="T36" s="11">
        <f t="shared" si="17"/>
        <v>9937.9693902047547</v>
      </c>
      <c r="V36" s="4">
        <v>7</v>
      </c>
      <c r="AB36" s="4">
        <f t="shared" si="5"/>
        <v>7</v>
      </c>
      <c r="AC36" s="3">
        <f t="shared" si="6"/>
        <v>0</v>
      </c>
      <c r="AD36" s="42">
        <f t="shared" si="7"/>
        <v>0</v>
      </c>
      <c r="AE36" s="3">
        <f t="shared" si="8"/>
        <v>0</v>
      </c>
      <c r="AF36" s="42">
        <f t="shared" si="9"/>
        <v>0</v>
      </c>
      <c r="AJ36" s="3">
        <v>9</v>
      </c>
      <c r="AK36" s="3">
        <v>1</v>
      </c>
      <c r="AL36" t="s">
        <v>2021</v>
      </c>
    </row>
    <row r="37" spans="1:38" x14ac:dyDescent="0.2">
      <c r="A37" s="4">
        <v>1</v>
      </c>
      <c r="B37" s="4">
        <v>9</v>
      </c>
      <c r="C37" s="2" t="s">
        <v>2010</v>
      </c>
      <c r="D37" s="8">
        <v>1335918</v>
      </c>
      <c r="E37" s="8">
        <v>6178257</v>
      </c>
      <c r="F37" s="8"/>
      <c r="G37" s="10"/>
      <c r="H37" s="17"/>
      <c r="I37" s="8"/>
      <c r="J37" s="8"/>
      <c r="K37" s="17"/>
      <c r="L37" s="20"/>
      <c r="M37" s="20">
        <f t="shared" si="2"/>
        <v>0</v>
      </c>
      <c r="N37" s="16"/>
      <c r="O37" s="16"/>
      <c r="P37" s="22">
        <f t="shared" si="14"/>
        <v>0</v>
      </c>
      <c r="Q37" s="11">
        <f t="shared" si="15"/>
        <v>75.131123721071674</v>
      </c>
      <c r="R37" s="7">
        <f t="shared" si="12"/>
        <v>17</v>
      </c>
      <c r="S37" s="11">
        <f t="shared" si="16"/>
        <v>7194.9099657590987</v>
      </c>
      <c r="T37" s="11">
        <f t="shared" si="17"/>
        <v>9353.382955486828</v>
      </c>
      <c r="AB37" s="4">
        <f t="shared" si="5"/>
        <v>0</v>
      </c>
      <c r="AC37" s="3">
        <f t="shared" si="6"/>
        <v>0</v>
      </c>
      <c r="AD37" s="42">
        <f t="shared" si="7"/>
        <v>0</v>
      </c>
      <c r="AE37" s="3">
        <f t="shared" si="8"/>
        <v>0</v>
      </c>
      <c r="AF37" s="42">
        <f t="shared" si="9"/>
        <v>0</v>
      </c>
      <c r="AJ37" s="3">
        <v>9</v>
      </c>
      <c r="AK37" s="3">
        <v>1</v>
      </c>
      <c r="AL37" t="s">
        <v>2900</v>
      </c>
    </row>
    <row r="38" spans="1:38" x14ac:dyDescent="0.2">
      <c r="A38" s="4">
        <v>1</v>
      </c>
      <c r="B38" s="4">
        <v>9</v>
      </c>
      <c r="C38" s="2" t="s">
        <v>2012</v>
      </c>
      <c r="D38" s="8">
        <v>1335918</v>
      </c>
      <c r="E38" s="8">
        <v>6178257</v>
      </c>
      <c r="F38" s="8"/>
      <c r="G38" s="10"/>
      <c r="H38" s="17"/>
      <c r="I38" s="8"/>
      <c r="J38" s="8"/>
      <c r="K38" s="17"/>
      <c r="L38" s="20"/>
      <c r="M38" s="20">
        <f t="shared" si="2"/>
        <v>0</v>
      </c>
      <c r="N38" s="16"/>
      <c r="O38" s="16"/>
      <c r="P38" s="22">
        <f t="shared" si="14"/>
        <v>0</v>
      </c>
      <c r="Q38" s="11">
        <f t="shared" si="15"/>
        <v>75.131123721071674</v>
      </c>
      <c r="R38" s="7">
        <f t="shared" si="12"/>
        <v>18</v>
      </c>
      <c r="S38" s="11">
        <f t="shared" si="16"/>
        <v>6795.1927454391489</v>
      </c>
      <c r="T38" s="11">
        <f t="shared" si="17"/>
        <v>8833.7505690708931</v>
      </c>
      <c r="AB38" s="4">
        <f t="shared" si="5"/>
        <v>0</v>
      </c>
      <c r="AC38" s="3">
        <f t="shared" si="6"/>
        <v>0</v>
      </c>
      <c r="AD38" s="42">
        <f t="shared" si="7"/>
        <v>0</v>
      </c>
      <c r="AE38" s="3">
        <f t="shared" si="8"/>
        <v>0</v>
      </c>
      <c r="AF38" s="42">
        <f t="shared" si="9"/>
        <v>0</v>
      </c>
      <c r="AJ38" s="3">
        <v>9</v>
      </c>
      <c r="AK38" s="3">
        <v>1</v>
      </c>
      <c r="AL38" t="s">
        <v>192</v>
      </c>
    </row>
    <row r="39" spans="1:38" x14ac:dyDescent="0.2">
      <c r="A39" s="4">
        <v>1</v>
      </c>
      <c r="B39" s="4">
        <v>9</v>
      </c>
      <c r="C39" s="2" t="s">
        <v>2901</v>
      </c>
      <c r="D39" s="8">
        <v>1335752</v>
      </c>
      <c r="E39" s="8">
        <v>6178258</v>
      </c>
      <c r="F39" s="8"/>
      <c r="G39" s="10"/>
      <c r="H39" s="17"/>
      <c r="I39" s="8"/>
      <c r="J39" s="8"/>
      <c r="K39" s="17"/>
      <c r="L39" s="20"/>
      <c r="M39" s="20">
        <f t="shared" ref="M39:M44" si="36">(K39/60+J39)/60+I39</f>
        <v>0</v>
      </c>
      <c r="N39" s="16"/>
      <c r="O39" s="16"/>
      <c r="P39" s="22">
        <f t="shared" si="14"/>
        <v>0.16600301202086667</v>
      </c>
      <c r="Q39" s="11">
        <f t="shared" si="15"/>
        <v>75.29712673309254</v>
      </c>
      <c r="R39" s="7">
        <f t="shared" si="12"/>
        <v>19</v>
      </c>
      <c r="S39" s="11">
        <f t="shared" si="16"/>
        <v>6451.7748590249821</v>
      </c>
      <c r="T39" s="11">
        <f t="shared" si="17"/>
        <v>8387.3073167324765</v>
      </c>
      <c r="V39" s="4">
        <v>9</v>
      </c>
      <c r="Z39" s="4">
        <v>8</v>
      </c>
      <c r="AB39" s="4">
        <f t="shared" ref="AB39:AB44" si="37">SUM(U39:AA39)</f>
        <v>17</v>
      </c>
      <c r="AC39" s="3">
        <f t="shared" ref="AC39:AC44" si="38">F39</f>
        <v>0</v>
      </c>
      <c r="AD39" s="42">
        <f t="shared" ref="AD39:AD44" si="39">G39+H39/60</f>
        <v>0</v>
      </c>
      <c r="AE39" s="3">
        <f t="shared" ref="AE39:AE44" si="40">I39</f>
        <v>0</v>
      </c>
      <c r="AF39" s="42">
        <f t="shared" ref="AF39:AF44" si="41">J39+K39/60</f>
        <v>0</v>
      </c>
      <c r="AJ39" s="3">
        <v>9</v>
      </c>
      <c r="AK39" s="3">
        <v>1</v>
      </c>
      <c r="AL39" t="s">
        <v>2022</v>
      </c>
    </row>
    <row r="40" spans="1:38" x14ac:dyDescent="0.2">
      <c r="A40" s="4">
        <v>1</v>
      </c>
      <c r="B40" s="4">
        <v>9</v>
      </c>
      <c r="C40" s="2" t="s">
        <v>2891</v>
      </c>
      <c r="D40" s="8">
        <v>1335752</v>
      </c>
      <c r="E40" s="8">
        <v>6178258</v>
      </c>
      <c r="F40" s="8"/>
      <c r="G40" s="10"/>
      <c r="H40" s="17"/>
      <c r="I40" s="8"/>
      <c r="J40" s="8"/>
      <c r="K40" s="17"/>
      <c r="L40" s="20"/>
      <c r="M40" s="20">
        <f t="shared" si="36"/>
        <v>0</v>
      </c>
      <c r="N40" s="16"/>
      <c r="O40" s="16"/>
      <c r="P40" s="22">
        <f t="shared" si="14"/>
        <v>0</v>
      </c>
      <c r="Q40" s="11">
        <f t="shared" si="15"/>
        <v>75.29712673309254</v>
      </c>
      <c r="R40" s="7">
        <f t="shared" si="12"/>
        <v>20</v>
      </c>
      <c r="S40" s="11">
        <f t="shared" si="16"/>
        <v>6129.1861160737326</v>
      </c>
      <c r="T40" s="11">
        <f t="shared" si="17"/>
        <v>7967.9419508958526</v>
      </c>
      <c r="AB40" s="4">
        <f t="shared" ref="AB40" si="42">SUM(U40:AA40)</f>
        <v>0</v>
      </c>
      <c r="AC40" s="3">
        <f t="shared" ref="AC40" si="43">F40</f>
        <v>0</v>
      </c>
      <c r="AD40" s="42">
        <f t="shared" ref="AD40" si="44">G40+H40/60</f>
        <v>0</v>
      </c>
      <c r="AE40" s="3">
        <f t="shared" ref="AE40" si="45">I40</f>
        <v>0</v>
      </c>
      <c r="AF40" s="42">
        <f t="shared" ref="AF40" si="46">J40+K40/60</f>
        <v>0</v>
      </c>
      <c r="AJ40" s="3">
        <v>9</v>
      </c>
      <c r="AK40" s="3">
        <v>1</v>
      </c>
      <c r="AL40" t="s">
        <v>178</v>
      </c>
    </row>
    <row r="41" spans="1:38" x14ac:dyDescent="0.2">
      <c r="A41" s="4">
        <v>1</v>
      </c>
      <c r="B41" s="4">
        <v>9</v>
      </c>
      <c r="C41" s="2" t="s">
        <v>2904</v>
      </c>
      <c r="D41" s="8">
        <v>1335752</v>
      </c>
      <c r="E41" s="8">
        <v>6178258</v>
      </c>
      <c r="F41" s="8"/>
      <c r="G41" s="10"/>
      <c r="H41" s="17"/>
      <c r="I41" s="8"/>
      <c r="J41" s="8"/>
      <c r="K41" s="17"/>
      <c r="L41" s="20"/>
      <c r="M41" s="20">
        <f t="shared" si="36"/>
        <v>0</v>
      </c>
      <c r="N41" s="16"/>
      <c r="O41" s="16"/>
      <c r="P41" s="22">
        <f t="shared" si="14"/>
        <v>0</v>
      </c>
      <c r="Q41" s="11">
        <f t="shared" si="15"/>
        <v>75.29712673309254</v>
      </c>
      <c r="R41" s="7">
        <f t="shared" si="12"/>
        <v>21</v>
      </c>
      <c r="S41" s="11">
        <f t="shared" si="16"/>
        <v>5837.3201105464123</v>
      </c>
      <c r="T41" s="11">
        <f t="shared" si="17"/>
        <v>7588.5161437103361</v>
      </c>
      <c r="V41" s="4">
        <v>9</v>
      </c>
      <c r="Y41" s="4">
        <v>9</v>
      </c>
      <c r="AB41" s="4">
        <f t="shared" si="37"/>
        <v>18</v>
      </c>
      <c r="AC41" s="3">
        <f t="shared" ref="AC41" si="47">F41</f>
        <v>0</v>
      </c>
      <c r="AD41" s="42">
        <f t="shared" ref="AD41" si="48">G41+H41/60</f>
        <v>0</v>
      </c>
      <c r="AE41" s="3">
        <f t="shared" ref="AE41" si="49">I41</f>
        <v>0</v>
      </c>
      <c r="AF41" s="42">
        <f t="shared" ref="AF41" si="50">J41+K41/60</f>
        <v>0</v>
      </c>
      <c r="AJ41" s="3">
        <v>9</v>
      </c>
      <c r="AK41" s="3">
        <v>1</v>
      </c>
      <c r="AL41" t="s">
        <v>2903</v>
      </c>
    </row>
    <row r="42" spans="1:38" x14ac:dyDescent="0.2">
      <c r="A42" s="4">
        <v>1</v>
      </c>
      <c r="B42" s="4">
        <v>9</v>
      </c>
      <c r="C42" s="2" t="s">
        <v>2011</v>
      </c>
      <c r="D42" s="8">
        <v>1335752</v>
      </c>
      <c r="E42" s="8">
        <v>6178258</v>
      </c>
      <c r="F42" s="8"/>
      <c r="G42" s="10"/>
      <c r="H42" s="17"/>
      <c r="I42" s="8"/>
      <c r="J42" s="8"/>
      <c r="K42" s="17"/>
      <c r="L42" s="20"/>
      <c r="M42" s="20">
        <f>(K42/60+J42)/60+I42</f>
        <v>0</v>
      </c>
      <c r="N42" s="16"/>
      <c r="O42" s="16"/>
      <c r="P42" s="22">
        <f t="shared" si="14"/>
        <v>0</v>
      </c>
      <c r="Q42" s="11">
        <f t="shared" si="15"/>
        <v>75.29712673309254</v>
      </c>
      <c r="R42" s="7">
        <f t="shared" si="12"/>
        <v>22</v>
      </c>
      <c r="S42" s="11">
        <f t="shared" si="16"/>
        <v>5571.9873782488476</v>
      </c>
      <c r="T42" s="11">
        <f t="shared" si="17"/>
        <v>7243.5835917235017</v>
      </c>
      <c r="AB42" s="4">
        <f>SUM(U42:AA42)</f>
        <v>0</v>
      </c>
      <c r="AC42" s="3">
        <f>F42</f>
        <v>0</v>
      </c>
      <c r="AD42" s="42">
        <f>G42+H42/60</f>
        <v>0</v>
      </c>
      <c r="AE42" s="3">
        <f>I42</f>
        <v>0</v>
      </c>
      <c r="AF42" s="42">
        <f>J42+K42/60</f>
        <v>0</v>
      </c>
      <c r="AJ42" s="3">
        <v>9</v>
      </c>
      <c r="AK42" s="3">
        <v>1</v>
      </c>
      <c r="AL42" t="s">
        <v>433</v>
      </c>
    </row>
    <row r="43" spans="1:38" x14ac:dyDescent="0.2">
      <c r="A43" s="4">
        <v>1</v>
      </c>
      <c r="B43" s="4">
        <v>9</v>
      </c>
      <c r="C43" s="2" t="s">
        <v>2905</v>
      </c>
      <c r="D43" s="8">
        <v>1335752</v>
      </c>
      <c r="E43" s="8">
        <v>6178258</v>
      </c>
      <c r="F43" s="8"/>
      <c r="G43" s="10"/>
      <c r="H43" s="17"/>
      <c r="I43" s="8"/>
      <c r="J43" s="8"/>
      <c r="K43" s="17"/>
      <c r="L43" s="20"/>
      <c r="M43" s="20">
        <f t="shared" si="36"/>
        <v>0</v>
      </c>
      <c r="N43" s="16"/>
      <c r="O43" s="16"/>
      <c r="P43" s="22">
        <f t="shared" si="14"/>
        <v>0</v>
      </c>
      <c r="Q43" s="11">
        <f t="shared" si="15"/>
        <v>75.29712673309254</v>
      </c>
      <c r="R43" s="7">
        <f t="shared" si="12"/>
        <v>23</v>
      </c>
      <c r="S43" s="11">
        <f t="shared" si="16"/>
        <v>5329.7270574554195</v>
      </c>
      <c r="T43" s="11">
        <f t="shared" si="17"/>
        <v>6928.6451746920457</v>
      </c>
      <c r="V43" s="4">
        <v>9</v>
      </c>
      <c r="AB43" s="4">
        <f t="shared" si="37"/>
        <v>9</v>
      </c>
      <c r="AC43" s="3">
        <f t="shared" si="38"/>
        <v>0</v>
      </c>
      <c r="AD43" s="42">
        <f t="shared" si="39"/>
        <v>0</v>
      </c>
      <c r="AE43" s="3">
        <f t="shared" si="40"/>
        <v>0</v>
      </c>
      <c r="AF43" s="42">
        <f t="shared" si="41"/>
        <v>0</v>
      </c>
      <c r="AJ43" s="3">
        <v>9</v>
      </c>
      <c r="AK43" s="57" t="s">
        <v>2296</v>
      </c>
      <c r="AL43" t="s">
        <v>2921</v>
      </c>
    </row>
    <row r="44" spans="1:38" x14ac:dyDescent="0.2">
      <c r="A44" s="4">
        <v>1</v>
      </c>
      <c r="B44" s="4">
        <v>9</v>
      </c>
      <c r="C44" s="2" t="s">
        <v>2906</v>
      </c>
      <c r="D44" s="8">
        <v>1335752</v>
      </c>
      <c r="E44" s="8">
        <v>6178258</v>
      </c>
      <c r="F44" s="8"/>
      <c r="G44" s="10"/>
      <c r="H44" s="17"/>
      <c r="I44" s="8"/>
      <c r="J44" s="8"/>
      <c r="K44" s="17"/>
      <c r="L44" s="20"/>
      <c r="M44" s="20">
        <f t="shared" si="36"/>
        <v>0</v>
      </c>
      <c r="N44" s="16"/>
      <c r="O44" s="16"/>
      <c r="P44" s="22">
        <f t="shared" si="14"/>
        <v>0</v>
      </c>
      <c r="Q44" s="11">
        <f t="shared" si="15"/>
        <v>75.29712673309254</v>
      </c>
      <c r="R44" s="7">
        <f t="shared" si="12"/>
        <v>24</v>
      </c>
      <c r="S44" s="11">
        <f t="shared" si="16"/>
        <v>5107.6550967281109</v>
      </c>
      <c r="T44" s="11">
        <f t="shared" si="17"/>
        <v>6639.9516257465448</v>
      </c>
      <c r="V44" s="4">
        <v>7</v>
      </c>
      <c r="AB44" s="4">
        <f t="shared" si="37"/>
        <v>7</v>
      </c>
      <c r="AC44" s="3">
        <f t="shared" si="38"/>
        <v>0</v>
      </c>
      <c r="AD44" s="42">
        <f t="shared" si="39"/>
        <v>0</v>
      </c>
      <c r="AE44" s="3">
        <f t="shared" si="40"/>
        <v>0</v>
      </c>
      <c r="AF44" s="42">
        <f t="shared" si="41"/>
        <v>0</v>
      </c>
      <c r="AJ44" s="3">
        <v>9</v>
      </c>
      <c r="AK44" s="57" t="s">
        <v>2296</v>
      </c>
      <c r="AL44" t="s">
        <v>131</v>
      </c>
    </row>
    <row r="45" spans="1:38" x14ac:dyDescent="0.2">
      <c r="A45" s="4">
        <v>1</v>
      </c>
      <c r="B45" s="4">
        <v>9</v>
      </c>
      <c r="C45" s="2" t="s">
        <v>2907</v>
      </c>
      <c r="D45" s="8">
        <v>1335752</v>
      </c>
      <c r="E45" s="8">
        <v>6178258</v>
      </c>
      <c r="F45" s="8"/>
      <c r="G45" s="10"/>
      <c r="H45" s="17"/>
      <c r="I45" s="8"/>
      <c r="J45" s="8"/>
      <c r="K45" s="17"/>
      <c r="L45" s="20"/>
      <c r="M45" s="20">
        <f t="shared" si="2"/>
        <v>0</v>
      </c>
      <c r="N45" s="16"/>
      <c r="O45" s="16"/>
      <c r="P45" s="22">
        <f t="shared" si="14"/>
        <v>0</v>
      </c>
      <c r="Q45" s="11">
        <f t="shared" si="15"/>
        <v>75.29712673309254</v>
      </c>
      <c r="R45" s="7">
        <f t="shared" si="12"/>
        <v>25</v>
      </c>
      <c r="S45" s="11">
        <f t="shared" si="16"/>
        <v>4903.3488928589868</v>
      </c>
      <c r="T45" s="11">
        <f t="shared" si="17"/>
        <v>6374.3535607166832</v>
      </c>
      <c r="V45" s="4">
        <v>9</v>
      </c>
      <c r="W45" s="4">
        <v>9</v>
      </c>
      <c r="AB45" s="4">
        <f t="shared" si="5"/>
        <v>18</v>
      </c>
      <c r="AC45" s="3">
        <f t="shared" si="6"/>
        <v>0</v>
      </c>
      <c r="AD45" s="42">
        <f t="shared" si="7"/>
        <v>0</v>
      </c>
      <c r="AE45" s="3">
        <f t="shared" si="8"/>
        <v>0</v>
      </c>
      <c r="AF45" s="42">
        <f t="shared" si="9"/>
        <v>0</v>
      </c>
      <c r="AJ45" s="3">
        <v>9</v>
      </c>
      <c r="AK45" s="57" t="s">
        <v>2296</v>
      </c>
      <c r="AL45" t="s">
        <v>2922</v>
      </c>
    </row>
    <row r="46" spans="1:38" x14ac:dyDescent="0.2">
      <c r="A46" s="4">
        <v>1</v>
      </c>
      <c r="B46" s="4">
        <v>9</v>
      </c>
      <c r="C46" s="2" t="s">
        <v>2916</v>
      </c>
      <c r="D46" s="8">
        <v>1335752</v>
      </c>
      <c r="E46" s="8">
        <v>6178258</v>
      </c>
      <c r="F46" s="8"/>
      <c r="G46" s="10"/>
      <c r="H46" s="17"/>
      <c r="I46" s="8"/>
      <c r="J46" s="8"/>
      <c r="K46" s="17"/>
      <c r="L46" s="20"/>
      <c r="M46" s="20">
        <f t="shared" ref="M46:M49" si="51">(K46/60+J46)/60+I46</f>
        <v>0</v>
      </c>
      <c r="N46" s="16"/>
      <c r="O46" s="16"/>
      <c r="P46" s="22">
        <f t="shared" si="14"/>
        <v>0</v>
      </c>
      <c r="Q46" s="11">
        <f t="shared" si="15"/>
        <v>75.29712673309254</v>
      </c>
      <c r="R46" s="7">
        <f t="shared" si="12"/>
        <v>26</v>
      </c>
      <c r="S46" s="11">
        <f t="shared" si="16"/>
        <v>4714.7585508259481</v>
      </c>
      <c r="T46" s="11">
        <f t="shared" si="17"/>
        <v>6129.1861160737326</v>
      </c>
      <c r="AB46" s="4">
        <f t="shared" ref="AB46:AB49" si="52">SUM(U46:AA46)</f>
        <v>0</v>
      </c>
      <c r="AC46" s="3">
        <f t="shared" ref="AC46:AC49" si="53">F46</f>
        <v>0</v>
      </c>
      <c r="AD46" s="42">
        <f t="shared" ref="AD46:AD49" si="54">G46+H46/60</f>
        <v>0</v>
      </c>
      <c r="AE46" s="3">
        <f t="shared" ref="AE46:AE49" si="55">I46</f>
        <v>0</v>
      </c>
      <c r="AF46" s="42">
        <f t="shared" ref="AF46:AF49" si="56">J46+K46/60</f>
        <v>0</v>
      </c>
      <c r="AJ46" s="3">
        <v>9</v>
      </c>
      <c r="AK46" s="57" t="s">
        <v>2296</v>
      </c>
      <c r="AL46" t="s">
        <v>231</v>
      </c>
    </row>
    <row r="47" spans="1:38" x14ac:dyDescent="0.2">
      <c r="B47" s="4">
        <v>8</v>
      </c>
      <c r="C47" s="2" t="s">
        <v>2917</v>
      </c>
      <c r="D47" s="8">
        <v>1335752</v>
      </c>
      <c r="E47" s="8">
        <v>6178258</v>
      </c>
      <c r="F47" s="8">
        <v>13</v>
      </c>
      <c r="G47" s="10">
        <v>11</v>
      </c>
      <c r="H47" s="17">
        <v>32.22</v>
      </c>
      <c r="I47" s="8">
        <v>55</v>
      </c>
      <c r="J47" s="8">
        <v>42</v>
      </c>
      <c r="K47" s="17">
        <v>20.46</v>
      </c>
      <c r="L47" s="20">
        <f t="shared" ref="L47:L49" si="57">(H47/60+G47)/60+F47</f>
        <v>13.192283333333334</v>
      </c>
      <c r="M47" s="20">
        <f t="shared" si="51"/>
        <v>55.705683333333333</v>
      </c>
      <c r="N47" s="16">
        <f t="shared" ref="N47:N49" si="58">D47/L47</f>
        <v>101252.52515043516</v>
      </c>
      <c r="O47" s="16">
        <f t="shared" ref="O47:O49" si="59">E47/M47</f>
        <v>110908.93478552907</v>
      </c>
      <c r="P47" s="22">
        <f t="shared" si="14"/>
        <v>0</v>
      </c>
      <c r="Q47" s="11">
        <f t="shared" si="15"/>
        <v>75.29712673309254</v>
      </c>
      <c r="R47" s="7">
        <f t="shared" si="12"/>
        <v>27</v>
      </c>
      <c r="S47" s="11">
        <f t="shared" si="16"/>
        <v>4540.1378637583202</v>
      </c>
      <c r="T47" s="11">
        <f t="shared" si="17"/>
        <v>5902.1792228858167</v>
      </c>
      <c r="AB47" s="4">
        <f t="shared" si="52"/>
        <v>0</v>
      </c>
      <c r="AC47" s="3">
        <f t="shared" si="53"/>
        <v>13</v>
      </c>
      <c r="AD47" s="42">
        <f t="shared" si="54"/>
        <v>11.537000000000001</v>
      </c>
      <c r="AE47" s="3">
        <f t="shared" si="55"/>
        <v>55</v>
      </c>
      <c r="AF47" s="42">
        <f t="shared" si="56"/>
        <v>42.341000000000001</v>
      </c>
      <c r="AJ47" s="3">
        <v>9</v>
      </c>
      <c r="AK47" s="57" t="s">
        <v>2296</v>
      </c>
      <c r="AL47" t="s">
        <v>2915</v>
      </c>
    </row>
    <row r="48" spans="1:38" x14ac:dyDescent="0.2">
      <c r="B48" s="4">
        <v>8</v>
      </c>
      <c r="C48" s="2" t="s">
        <v>2902</v>
      </c>
      <c r="D48" s="8">
        <v>1335752</v>
      </c>
      <c r="E48" s="8">
        <v>6178258</v>
      </c>
      <c r="F48" s="8">
        <v>13</v>
      </c>
      <c r="G48" s="10">
        <v>11</v>
      </c>
      <c r="H48" s="17">
        <v>32.22</v>
      </c>
      <c r="I48" s="8">
        <v>55</v>
      </c>
      <c r="J48" s="8">
        <v>42</v>
      </c>
      <c r="K48" s="17">
        <v>20.46</v>
      </c>
      <c r="L48" s="20">
        <f t="shared" ref="L48" si="60">(H48/60+G48)/60+F48</f>
        <v>13.192283333333334</v>
      </c>
      <c r="M48" s="20">
        <f t="shared" ref="M48" si="61">(K48/60+J48)/60+I48</f>
        <v>55.705683333333333</v>
      </c>
      <c r="N48" s="16">
        <f t="shared" ref="N48" si="62">D48/L48</f>
        <v>101252.52515043516</v>
      </c>
      <c r="O48" s="16">
        <f t="shared" ref="O48" si="63">E48/M48</f>
        <v>110908.93478552907</v>
      </c>
      <c r="P48" s="22">
        <f t="shared" si="14"/>
        <v>0</v>
      </c>
      <c r="Q48" s="11">
        <f t="shared" si="15"/>
        <v>75.29712673309254</v>
      </c>
      <c r="R48" s="7">
        <f t="shared" si="12"/>
        <v>28</v>
      </c>
      <c r="S48" s="11">
        <f t="shared" si="16"/>
        <v>4377.9900829098096</v>
      </c>
      <c r="T48" s="11">
        <f t="shared" si="17"/>
        <v>5691.3871077827525</v>
      </c>
      <c r="V48" s="4">
        <v>9</v>
      </c>
      <c r="X48" s="4">
        <v>9</v>
      </c>
      <c r="AB48" s="4">
        <f t="shared" si="52"/>
        <v>18</v>
      </c>
      <c r="AC48" s="3">
        <f t="shared" ref="AC48" si="64">F48</f>
        <v>13</v>
      </c>
      <c r="AD48" s="42">
        <f t="shared" ref="AD48" si="65">G48+H48/60</f>
        <v>11.537000000000001</v>
      </c>
      <c r="AE48" s="3">
        <f t="shared" ref="AE48" si="66">I48</f>
        <v>55</v>
      </c>
      <c r="AF48" s="42">
        <f t="shared" ref="AF48" si="67">J48+K48/60</f>
        <v>42.341000000000001</v>
      </c>
      <c r="AJ48" s="3">
        <v>9</v>
      </c>
      <c r="AK48" s="57" t="s">
        <v>2296</v>
      </c>
      <c r="AL48" s="13" t="s">
        <v>2909</v>
      </c>
    </row>
    <row r="49" spans="1:38" x14ac:dyDescent="0.2">
      <c r="A49" s="4">
        <v>1</v>
      </c>
      <c r="B49" s="4">
        <v>9</v>
      </c>
      <c r="C49" s="2" t="s">
        <v>631</v>
      </c>
      <c r="D49" s="8">
        <v>1335752</v>
      </c>
      <c r="E49" s="8">
        <v>6178258</v>
      </c>
      <c r="F49" s="8">
        <v>13</v>
      </c>
      <c r="G49" s="10">
        <v>11</v>
      </c>
      <c r="H49" s="17">
        <v>32.22</v>
      </c>
      <c r="I49" s="8">
        <v>55</v>
      </c>
      <c r="J49" s="8">
        <v>42</v>
      </c>
      <c r="K49" s="17">
        <v>20.46</v>
      </c>
      <c r="L49" s="20">
        <f t="shared" si="57"/>
        <v>13.192283333333334</v>
      </c>
      <c r="M49" s="20">
        <f t="shared" si="51"/>
        <v>55.705683333333333</v>
      </c>
      <c r="N49" s="16">
        <f t="shared" si="58"/>
        <v>101252.52515043516</v>
      </c>
      <c r="O49" s="16">
        <f t="shared" si="59"/>
        <v>110908.93478552907</v>
      </c>
      <c r="P49" s="22">
        <f t="shared" si="14"/>
        <v>0</v>
      </c>
      <c r="Q49" s="11">
        <f t="shared" si="15"/>
        <v>75.29712673309254</v>
      </c>
      <c r="R49" s="7">
        <f t="shared" si="12"/>
        <v>29</v>
      </c>
      <c r="S49" s="11">
        <f t="shared" si="16"/>
        <v>4227.0249076370565</v>
      </c>
      <c r="T49" s="11">
        <f t="shared" si="17"/>
        <v>5495.1323799281736</v>
      </c>
      <c r="AB49" s="4">
        <f t="shared" si="52"/>
        <v>0</v>
      </c>
      <c r="AC49" s="3">
        <f t="shared" si="53"/>
        <v>13</v>
      </c>
      <c r="AD49" s="42">
        <f t="shared" si="54"/>
        <v>11.537000000000001</v>
      </c>
      <c r="AE49" s="3">
        <f t="shared" si="55"/>
        <v>55</v>
      </c>
      <c r="AF49" s="42">
        <f t="shared" si="56"/>
        <v>42.341000000000001</v>
      </c>
      <c r="AJ49" s="3">
        <v>5</v>
      </c>
      <c r="AL49" t="s">
        <v>2023</v>
      </c>
    </row>
    <row r="50" spans="1:38" x14ac:dyDescent="0.2">
      <c r="A50" s="4">
        <v>1</v>
      </c>
      <c r="B50" s="4">
        <v>7</v>
      </c>
      <c r="C50" s="2" t="s">
        <v>633</v>
      </c>
      <c r="D50" s="8">
        <v>1324813</v>
      </c>
      <c r="E50" s="8">
        <v>6162504</v>
      </c>
      <c r="F50" s="8">
        <v>13</v>
      </c>
      <c r="G50" s="10">
        <v>1</v>
      </c>
      <c r="H50" s="17">
        <v>42.6</v>
      </c>
      <c r="I50" s="8">
        <v>55</v>
      </c>
      <c r="J50" s="8">
        <v>33</v>
      </c>
      <c r="K50" s="17">
        <v>37.86</v>
      </c>
      <c r="L50" s="20">
        <f t="shared" si="1"/>
        <v>13.028499999999999</v>
      </c>
      <c r="M50" s="20">
        <f t="shared" si="2"/>
        <v>55.560516666666665</v>
      </c>
      <c r="N50" s="16">
        <f t="shared" si="3"/>
        <v>101685.76582108455</v>
      </c>
      <c r="O50" s="16">
        <f t="shared" si="4"/>
        <v>110915.1672755623</v>
      </c>
      <c r="P50" s="22">
        <f t="shared" si="14"/>
        <v>19.179422228002593</v>
      </c>
      <c r="Q50" s="11">
        <f t="shared" si="15"/>
        <v>94.476548961095133</v>
      </c>
      <c r="R50" s="7">
        <f t="shared" si="12"/>
        <v>30</v>
      </c>
      <c r="S50" s="11">
        <f t="shared" si="16"/>
        <v>5126.9273902887626</v>
      </c>
      <c r="T50" s="11">
        <f t="shared" si="17"/>
        <v>6665.0056073753913</v>
      </c>
      <c r="AB50" s="4">
        <f t="shared" si="5"/>
        <v>0</v>
      </c>
      <c r="AC50" s="3">
        <f t="shared" si="6"/>
        <v>13</v>
      </c>
      <c r="AD50" s="42">
        <f t="shared" si="7"/>
        <v>1.71</v>
      </c>
      <c r="AE50" s="3">
        <f t="shared" si="8"/>
        <v>55</v>
      </c>
      <c r="AF50" s="42">
        <f t="shared" si="9"/>
        <v>33.631</v>
      </c>
      <c r="AJ50" s="3">
        <v>9</v>
      </c>
      <c r="AK50" s="3">
        <v>2</v>
      </c>
      <c r="AL50" t="s">
        <v>542</v>
      </c>
    </row>
    <row r="51" spans="1:38" x14ac:dyDescent="0.2">
      <c r="A51" s="4">
        <v>1</v>
      </c>
      <c r="B51" s="4">
        <v>9</v>
      </c>
      <c r="C51" s="2" t="s">
        <v>634</v>
      </c>
      <c r="D51" s="29">
        <v>1327870</v>
      </c>
      <c r="E51" s="29">
        <v>6149812</v>
      </c>
      <c r="F51" s="8">
        <v>13</v>
      </c>
      <c r="G51" s="10">
        <v>5</v>
      </c>
      <c r="H51" s="17">
        <v>5.0999999999999996</v>
      </c>
      <c r="I51" s="8">
        <v>55</v>
      </c>
      <c r="J51" s="8">
        <v>26</v>
      </c>
      <c r="K51" s="17">
        <v>51.8</v>
      </c>
      <c r="L51" s="20">
        <f t="shared" si="1"/>
        <v>13.08475</v>
      </c>
      <c r="M51" s="20">
        <f t="shared" si="2"/>
        <v>55.447722222222225</v>
      </c>
      <c r="N51" s="16">
        <f t="shared" si="3"/>
        <v>101482.25988268787</v>
      </c>
      <c r="O51" s="16">
        <f t="shared" si="4"/>
        <v>110911.89599011681</v>
      </c>
      <c r="P51" s="22">
        <f t="shared" si="14"/>
        <v>13.054965070807352</v>
      </c>
      <c r="Q51" s="11">
        <f t="shared" si="15"/>
        <v>107.53151403190249</v>
      </c>
      <c r="R51" s="7">
        <f t="shared" si="12"/>
        <v>31</v>
      </c>
      <c r="S51" s="11">
        <f t="shared" si="16"/>
        <v>5647.1388659334598</v>
      </c>
      <c r="T51" s="11">
        <f t="shared" si="17"/>
        <v>7341.2805257134978</v>
      </c>
      <c r="U51" s="4">
        <v>9</v>
      </c>
      <c r="V51" s="4">
        <v>9</v>
      </c>
      <c r="W51" s="4">
        <v>9</v>
      </c>
      <c r="Z51" s="4">
        <v>9</v>
      </c>
      <c r="AB51" s="4">
        <f t="shared" si="5"/>
        <v>36</v>
      </c>
      <c r="AC51" s="3">
        <f t="shared" si="6"/>
        <v>13</v>
      </c>
      <c r="AD51" s="42">
        <f t="shared" si="7"/>
        <v>5.085</v>
      </c>
      <c r="AE51" s="3">
        <f t="shared" si="8"/>
        <v>55</v>
      </c>
      <c r="AF51" s="42">
        <f t="shared" si="9"/>
        <v>26.863333333333333</v>
      </c>
      <c r="AJ51" s="3">
        <v>8</v>
      </c>
      <c r="AL51" s="13" t="s">
        <v>2910</v>
      </c>
    </row>
    <row r="52" spans="1:38" x14ac:dyDescent="0.2">
      <c r="A52" s="4">
        <v>1</v>
      </c>
      <c r="B52" s="4">
        <v>9</v>
      </c>
      <c r="C52" s="2" t="s">
        <v>825</v>
      </c>
      <c r="D52" s="29">
        <v>1327809</v>
      </c>
      <c r="E52" s="29">
        <v>6149788</v>
      </c>
      <c r="F52" s="8">
        <v>13</v>
      </c>
      <c r="G52" s="10">
        <v>5</v>
      </c>
      <c r="H52" s="17">
        <v>1.7</v>
      </c>
      <c r="I52" s="8">
        <v>55</v>
      </c>
      <c r="J52" s="8">
        <v>26</v>
      </c>
      <c r="K52" s="17">
        <v>51</v>
      </c>
      <c r="L52" s="20">
        <f t="shared" si="1"/>
        <v>13.083805555555555</v>
      </c>
      <c r="M52" s="20">
        <f t="shared" si="2"/>
        <v>55.447499999999998</v>
      </c>
      <c r="N52" s="16">
        <f t="shared" si="3"/>
        <v>101484.92304948653</v>
      </c>
      <c r="O52" s="16">
        <f t="shared" si="4"/>
        <v>110911.90766039948</v>
      </c>
      <c r="P52" s="22">
        <f t="shared" si="14"/>
        <v>6.5551506466289544E-2</v>
      </c>
      <c r="Q52" s="11">
        <f t="shared" si="15"/>
        <v>107.59706553836878</v>
      </c>
      <c r="R52" s="7">
        <f t="shared" si="12"/>
        <v>32</v>
      </c>
      <c r="S52" s="11">
        <f t="shared" si="16"/>
        <v>5474.0007092645119</v>
      </c>
      <c r="T52" s="11">
        <f t="shared" si="17"/>
        <v>7116.2009220438658</v>
      </c>
      <c r="AB52" s="4">
        <f t="shared" si="5"/>
        <v>0</v>
      </c>
      <c r="AC52" s="3">
        <f t="shared" si="6"/>
        <v>13</v>
      </c>
      <c r="AD52" s="42">
        <f t="shared" si="7"/>
        <v>5.0283333333333333</v>
      </c>
      <c r="AE52" s="3">
        <f t="shared" si="8"/>
        <v>55</v>
      </c>
      <c r="AF52" s="42">
        <f t="shared" si="9"/>
        <v>26.85</v>
      </c>
      <c r="AJ52" s="3">
        <v>9</v>
      </c>
      <c r="AK52" s="3">
        <v>1</v>
      </c>
      <c r="AL52" t="s">
        <v>2024</v>
      </c>
    </row>
    <row r="53" spans="1:38" x14ac:dyDescent="0.2">
      <c r="A53" s="4">
        <v>1</v>
      </c>
      <c r="B53" s="4">
        <v>7</v>
      </c>
      <c r="C53" s="2" t="s">
        <v>2013</v>
      </c>
      <c r="D53" s="8">
        <v>1332193</v>
      </c>
      <c r="E53" s="8">
        <v>6141642</v>
      </c>
      <c r="F53" s="8">
        <v>13</v>
      </c>
      <c r="G53" s="10">
        <v>9</v>
      </c>
      <c r="H53" s="17">
        <v>29.7</v>
      </c>
      <c r="I53" s="8">
        <v>55</v>
      </c>
      <c r="J53" s="8">
        <v>22</v>
      </c>
      <c r="K53" s="17">
        <v>33.36</v>
      </c>
      <c r="L53" s="20">
        <f t="shared" ref="L53:L61" si="68">(H53/60+G53)/60+F53</f>
        <v>13.158250000000001</v>
      </c>
      <c r="M53" s="20">
        <f t="shared" ref="M53:M61" si="69">(K53/60+J53)/60+I53</f>
        <v>55.375933333333336</v>
      </c>
      <c r="N53" s="16">
        <f t="shared" ref="N53:N61" si="70">D53/L53</f>
        <v>101243.93441377082</v>
      </c>
      <c r="O53" s="16">
        <f t="shared" ref="O53:O61" si="71">E53/M53</f>
        <v>110908.1442118658</v>
      </c>
      <c r="P53" s="22">
        <f t="shared" si="14"/>
        <v>9.2507714272918875</v>
      </c>
      <c r="Q53" s="11">
        <f t="shared" si="15"/>
        <v>116.84783696566066</v>
      </c>
      <c r="R53" s="7">
        <f t="shared" si="12"/>
        <v>33</v>
      </c>
      <c r="S53" s="11">
        <f t="shared" si="16"/>
        <v>5764.4932903059262</v>
      </c>
      <c r="T53" s="11">
        <f t="shared" si="17"/>
        <v>7493.8412773977043</v>
      </c>
      <c r="AB53" s="4">
        <f t="shared" si="5"/>
        <v>0</v>
      </c>
      <c r="AC53" s="3">
        <f t="shared" si="6"/>
        <v>13</v>
      </c>
      <c r="AD53" s="42">
        <f t="shared" si="7"/>
        <v>9.4949999999999992</v>
      </c>
      <c r="AE53" s="3">
        <f t="shared" si="8"/>
        <v>55</v>
      </c>
      <c r="AF53" s="42">
        <f t="shared" si="9"/>
        <v>22.556000000000001</v>
      </c>
      <c r="AJ53" s="3">
        <v>9</v>
      </c>
      <c r="AK53" s="57" t="s">
        <v>2296</v>
      </c>
      <c r="AL53" t="s">
        <v>2920</v>
      </c>
    </row>
    <row r="54" spans="1:38" x14ac:dyDescent="0.2">
      <c r="A54" s="4">
        <v>1</v>
      </c>
      <c r="B54" s="4">
        <v>9</v>
      </c>
      <c r="C54" s="2" t="s">
        <v>635</v>
      </c>
      <c r="D54" s="8">
        <v>1348481</v>
      </c>
      <c r="E54" s="8">
        <v>6145218</v>
      </c>
      <c r="F54" s="8">
        <v>13</v>
      </c>
      <c r="G54" s="10">
        <v>24</v>
      </c>
      <c r="H54" s="17">
        <v>45.6</v>
      </c>
      <c r="I54" s="8">
        <v>55</v>
      </c>
      <c r="J54" s="8">
        <v>24</v>
      </c>
      <c r="K54" s="17">
        <v>47.94</v>
      </c>
      <c r="L54" s="20">
        <f t="shared" si="68"/>
        <v>13.412666666666667</v>
      </c>
      <c r="M54" s="20">
        <f t="shared" si="69"/>
        <v>55.413316666666667</v>
      </c>
      <c r="N54" s="16">
        <f t="shared" si="70"/>
        <v>100537.87464585715</v>
      </c>
      <c r="O54" s="16">
        <f t="shared" si="71"/>
        <v>110897.85578015393</v>
      </c>
      <c r="P54" s="22">
        <f t="shared" si="14"/>
        <v>16.675932357742401</v>
      </c>
      <c r="Q54" s="11">
        <f t="shared" si="15"/>
        <v>133.52376932340306</v>
      </c>
      <c r="R54" s="7">
        <f t="shared" si="12"/>
        <v>34</v>
      </c>
      <c r="S54" s="11">
        <f t="shared" si="16"/>
        <v>6393.432248779417</v>
      </c>
      <c r="T54" s="11">
        <f t="shared" si="17"/>
        <v>8311.4619234132424</v>
      </c>
      <c r="AB54" s="4">
        <f t="shared" si="5"/>
        <v>0</v>
      </c>
      <c r="AC54" s="3">
        <f t="shared" si="6"/>
        <v>13</v>
      </c>
      <c r="AD54" s="42">
        <f t="shared" si="7"/>
        <v>24.76</v>
      </c>
      <c r="AE54" s="3">
        <f t="shared" si="8"/>
        <v>55</v>
      </c>
      <c r="AF54" s="42">
        <f t="shared" si="9"/>
        <v>24.798999999999999</v>
      </c>
      <c r="AJ54" s="3">
        <v>6</v>
      </c>
      <c r="AL54" t="s">
        <v>2025</v>
      </c>
    </row>
    <row r="55" spans="1:38" x14ac:dyDescent="0.2">
      <c r="A55" s="4">
        <v>1</v>
      </c>
      <c r="B55" s="4">
        <v>9</v>
      </c>
      <c r="C55" s="2" t="s">
        <v>636</v>
      </c>
      <c r="D55" s="8">
        <v>1351900</v>
      </c>
      <c r="E55" s="8">
        <v>6144720</v>
      </c>
      <c r="F55" s="8">
        <v>13</v>
      </c>
      <c r="G55" s="10">
        <v>28</v>
      </c>
      <c r="H55" s="17">
        <v>0.78</v>
      </c>
      <c r="I55" s="8">
        <v>55</v>
      </c>
      <c r="J55" s="8">
        <v>24</v>
      </c>
      <c r="K55" s="17">
        <v>35.64</v>
      </c>
      <c r="L55" s="20">
        <f t="shared" si="68"/>
        <v>13.466883333333334</v>
      </c>
      <c r="M55" s="20">
        <f t="shared" si="69"/>
        <v>55.4099</v>
      </c>
      <c r="N55" s="16">
        <f t="shared" si="70"/>
        <v>100386.99872403043</v>
      </c>
      <c r="O55" s="16">
        <f t="shared" si="71"/>
        <v>110895.70636294236</v>
      </c>
      <c r="P55" s="22">
        <f t="shared" si="14"/>
        <v>3.4550781467283778</v>
      </c>
      <c r="Q55" s="11">
        <f t="shared" si="15"/>
        <v>136.97884747013143</v>
      </c>
      <c r="R55" s="7">
        <f t="shared" si="12"/>
        <v>35</v>
      </c>
      <c r="S55" s="11">
        <f t="shared" si="16"/>
        <v>6371.4732480392559</v>
      </c>
      <c r="T55" s="11">
        <f t="shared" si="17"/>
        <v>8282.9152224510326</v>
      </c>
      <c r="V55" s="4">
        <v>9</v>
      </c>
      <c r="W55" s="4">
        <v>9</v>
      </c>
      <c r="AB55" s="4">
        <f t="shared" si="5"/>
        <v>18</v>
      </c>
      <c r="AC55" s="3">
        <f t="shared" si="6"/>
        <v>13</v>
      </c>
      <c r="AD55" s="42">
        <f t="shared" si="7"/>
        <v>28.013000000000002</v>
      </c>
      <c r="AE55" s="3">
        <f t="shared" si="8"/>
        <v>55</v>
      </c>
      <c r="AF55" s="42">
        <f t="shared" si="9"/>
        <v>24.594000000000001</v>
      </c>
      <c r="AJ55" s="3">
        <v>9</v>
      </c>
      <c r="AL55" s="13" t="s">
        <v>2911</v>
      </c>
    </row>
    <row r="56" spans="1:38" x14ac:dyDescent="0.2">
      <c r="A56" s="4">
        <v>1</v>
      </c>
      <c r="B56" s="4">
        <v>9</v>
      </c>
      <c r="C56" s="2" t="s">
        <v>637</v>
      </c>
      <c r="D56" s="8">
        <v>1354588</v>
      </c>
      <c r="E56" s="8">
        <v>6145344</v>
      </c>
      <c r="F56" s="8">
        <v>13</v>
      </c>
      <c r="G56" s="10">
        <v>30</v>
      </c>
      <c r="H56" s="17">
        <v>32.22</v>
      </c>
      <c r="I56" s="8">
        <v>55</v>
      </c>
      <c r="J56" s="8">
        <v>24</v>
      </c>
      <c r="K56" s="17">
        <v>58.68</v>
      </c>
      <c r="L56" s="20">
        <f t="shared" si="68"/>
        <v>13.50895</v>
      </c>
      <c r="M56" s="20">
        <f t="shared" si="69"/>
        <v>55.4163</v>
      </c>
      <c r="N56" s="16">
        <f t="shared" si="70"/>
        <v>100273.37431850735</v>
      </c>
      <c r="O56" s="16">
        <f t="shared" si="71"/>
        <v>110894.15929970064</v>
      </c>
      <c r="P56" s="22">
        <f t="shared" si="14"/>
        <v>2.7594782115465235</v>
      </c>
      <c r="Q56" s="11">
        <f t="shared" si="15"/>
        <v>139.73832568167796</v>
      </c>
      <c r="R56" s="7">
        <f t="shared" si="12"/>
        <v>36</v>
      </c>
      <c r="S56" s="11">
        <f t="shared" si="16"/>
        <v>6319.2776169381041</v>
      </c>
      <c r="T56" s="11">
        <f t="shared" si="17"/>
        <v>8215.0609020195352</v>
      </c>
      <c r="U56" s="4">
        <v>9</v>
      </c>
      <c r="V56" s="4">
        <v>9</v>
      </c>
      <c r="W56" s="4">
        <v>9</v>
      </c>
      <c r="AB56" s="4">
        <f>SUM(U56:AA56)</f>
        <v>27</v>
      </c>
      <c r="AC56" s="3">
        <f t="shared" si="6"/>
        <v>13</v>
      </c>
      <c r="AD56" s="42">
        <f t="shared" si="7"/>
        <v>30.536999999999999</v>
      </c>
      <c r="AE56" s="3">
        <f t="shared" si="8"/>
        <v>55</v>
      </c>
      <c r="AF56" s="42">
        <f t="shared" si="9"/>
        <v>24.978000000000002</v>
      </c>
      <c r="AJ56" s="3">
        <v>9</v>
      </c>
      <c r="AK56" s="3">
        <v>1</v>
      </c>
      <c r="AL56" t="s">
        <v>2014</v>
      </c>
    </row>
    <row r="57" spans="1:38" x14ac:dyDescent="0.2">
      <c r="A57" s="4">
        <v>1</v>
      </c>
      <c r="B57" s="4">
        <v>9</v>
      </c>
      <c r="C57" s="1" t="s">
        <v>638</v>
      </c>
      <c r="D57" s="29">
        <v>1357402</v>
      </c>
      <c r="E57" s="29">
        <v>6148899</v>
      </c>
      <c r="F57" s="7">
        <v>13</v>
      </c>
      <c r="G57" s="9">
        <v>33</v>
      </c>
      <c r="H57" s="12">
        <v>5.5</v>
      </c>
      <c r="I57" s="7">
        <v>55</v>
      </c>
      <c r="J57" s="7">
        <v>26</v>
      </c>
      <c r="K57" s="12">
        <v>56.5</v>
      </c>
      <c r="L57" s="19">
        <f t="shared" si="68"/>
        <v>13.551527777777778</v>
      </c>
      <c r="M57" s="19">
        <f t="shared" si="69"/>
        <v>55.449027777777779</v>
      </c>
      <c r="N57" s="11">
        <f t="shared" si="70"/>
        <v>100165.97554601265</v>
      </c>
      <c r="O57" s="11">
        <f t="shared" si="71"/>
        <v>110892.81898039491</v>
      </c>
      <c r="P57" s="22">
        <f t="shared" si="14"/>
        <v>4.5339410009394694</v>
      </c>
      <c r="Q57" s="11">
        <f t="shared" si="15"/>
        <v>144.27226668261744</v>
      </c>
      <c r="R57" s="7">
        <f t="shared" si="12"/>
        <v>37</v>
      </c>
      <c r="S57" s="11">
        <f t="shared" si="16"/>
        <v>6347.979734035167</v>
      </c>
      <c r="T57" s="11">
        <f t="shared" si="17"/>
        <v>8252.3736542457173</v>
      </c>
      <c r="V57" s="4">
        <v>9</v>
      </c>
      <c r="W57" s="4">
        <v>9</v>
      </c>
      <c r="AB57" s="4">
        <f t="shared" si="5"/>
        <v>18</v>
      </c>
      <c r="AC57" s="3">
        <f t="shared" si="6"/>
        <v>13</v>
      </c>
      <c r="AD57" s="42">
        <f t="shared" si="7"/>
        <v>33.091666666666669</v>
      </c>
      <c r="AE57" s="3">
        <f t="shared" si="8"/>
        <v>55</v>
      </c>
      <c r="AF57" s="42">
        <f t="shared" si="9"/>
        <v>26.941666666666666</v>
      </c>
      <c r="AJ57" s="3">
        <v>6</v>
      </c>
      <c r="AL57" s="13" t="s">
        <v>2912</v>
      </c>
    </row>
    <row r="58" spans="1:38" x14ac:dyDescent="0.2">
      <c r="A58" s="4">
        <v>1</v>
      </c>
      <c r="B58" s="4">
        <v>8</v>
      </c>
      <c r="C58" s="1" t="s">
        <v>639</v>
      </c>
      <c r="D58" s="29">
        <v>1358351</v>
      </c>
      <c r="E58" s="29">
        <v>6150716</v>
      </c>
      <c r="F58" s="7">
        <v>13</v>
      </c>
      <c r="G58" s="9">
        <v>33</v>
      </c>
      <c r="H58" s="12">
        <v>56.16</v>
      </c>
      <c r="I58" s="7">
        <v>55</v>
      </c>
      <c r="J58" s="7">
        <v>27</v>
      </c>
      <c r="K58" s="12">
        <v>56.22</v>
      </c>
      <c r="L58" s="19">
        <f t="shared" si="68"/>
        <v>13.5656</v>
      </c>
      <c r="M58" s="19">
        <f t="shared" si="69"/>
        <v>55.465616666666669</v>
      </c>
      <c r="N58" s="11">
        <f t="shared" si="70"/>
        <v>100132.02512236834</v>
      </c>
      <c r="O58" s="11">
        <f t="shared" si="71"/>
        <v>110892.41172534216</v>
      </c>
      <c r="P58" s="22">
        <f t="shared" si="14"/>
        <v>2.0498999975608565</v>
      </c>
      <c r="Q58" s="11">
        <f t="shared" si="15"/>
        <v>146.3221666801783</v>
      </c>
      <c r="R58" s="7">
        <f t="shared" si="12"/>
        <v>38</v>
      </c>
      <c r="S58" s="11">
        <f t="shared" si="16"/>
        <v>6268.7496672455336</v>
      </c>
      <c r="T58" s="11">
        <f t="shared" si="17"/>
        <v>8149.3745674191941</v>
      </c>
      <c r="AB58" s="4">
        <f t="shared" si="5"/>
        <v>0</v>
      </c>
      <c r="AC58" s="3">
        <f t="shared" si="6"/>
        <v>13</v>
      </c>
      <c r="AD58" s="42">
        <f t="shared" si="7"/>
        <v>33.936</v>
      </c>
      <c r="AE58" s="3">
        <f t="shared" si="8"/>
        <v>55</v>
      </c>
      <c r="AF58" s="42">
        <f t="shared" si="9"/>
        <v>27.937000000000001</v>
      </c>
      <c r="AJ58" s="3">
        <v>9</v>
      </c>
      <c r="AL58" s="13" t="s">
        <v>2990</v>
      </c>
    </row>
    <row r="59" spans="1:38" x14ac:dyDescent="0.2">
      <c r="A59" s="4">
        <v>1</v>
      </c>
      <c r="B59" s="4">
        <v>9</v>
      </c>
      <c r="C59" s="1" t="s">
        <v>640</v>
      </c>
      <c r="D59" s="29">
        <v>1360480</v>
      </c>
      <c r="E59" s="29">
        <v>6155940</v>
      </c>
      <c r="F59" s="7">
        <v>13</v>
      </c>
      <c r="G59" s="9">
        <v>35</v>
      </c>
      <c r="H59" s="12">
        <v>47.8</v>
      </c>
      <c r="I59" s="7">
        <v>55</v>
      </c>
      <c r="J59" s="7">
        <v>30</v>
      </c>
      <c r="K59" s="12">
        <v>47.2</v>
      </c>
      <c r="L59" s="19">
        <f t="shared" si="68"/>
        <v>13.596611111111111</v>
      </c>
      <c r="M59" s="19">
        <f t="shared" si="69"/>
        <v>55.513111111111108</v>
      </c>
      <c r="N59" s="11">
        <f t="shared" si="70"/>
        <v>100060.22742595173</v>
      </c>
      <c r="O59" s="11">
        <f t="shared" si="71"/>
        <v>110891.64121388741</v>
      </c>
      <c r="P59" s="22">
        <f t="shared" si="14"/>
        <v>5.6411715981700121</v>
      </c>
      <c r="Q59" s="11">
        <f t="shared" si="15"/>
        <v>151.96333827834832</v>
      </c>
      <c r="R59" s="7">
        <f t="shared" si="12"/>
        <v>39</v>
      </c>
      <c r="S59" s="11">
        <f t="shared" si="16"/>
        <v>6343.4952491577196</v>
      </c>
      <c r="T59" s="11">
        <f t="shared" si="17"/>
        <v>8246.5438239050363</v>
      </c>
      <c r="V59" s="4">
        <v>9</v>
      </c>
      <c r="W59" s="4">
        <v>9</v>
      </c>
      <c r="AB59" s="4">
        <f t="shared" si="5"/>
        <v>18</v>
      </c>
      <c r="AC59" s="3">
        <f t="shared" si="6"/>
        <v>13</v>
      </c>
      <c r="AD59" s="42">
        <f t="shared" si="7"/>
        <v>35.796666666666667</v>
      </c>
      <c r="AE59" s="3">
        <f t="shared" si="8"/>
        <v>55</v>
      </c>
      <c r="AF59" s="42">
        <f t="shared" si="9"/>
        <v>30.786666666666665</v>
      </c>
      <c r="AJ59" s="3">
        <v>7</v>
      </c>
      <c r="AL59" s="13" t="s">
        <v>2913</v>
      </c>
    </row>
    <row r="60" spans="1:38" x14ac:dyDescent="0.2">
      <c r="A60" s="4">
        <v>1</v>
      </c>
      <c r="B60" s="4">
        <v>9</v>
      </c>
      <c r="C60" s="1" t="s">
        <v>641</v>
      </c>
      <c r="D60" s="7">
        <v>1361517</v>
      </c>
      <c r="E60" s="7">
        <v>6147188</v>
      </c>
      <c r="F60" s="7">
        <v>13</v>
      </c>
      <c r="G60" s="9">
        <v>37</v>
      </c>
      <c r="H60" s="12">
        <v>2.58</v>
      </c>
      <c r="I60" s="7">
        <v>55</v>
      </c>
      <c r="J60" s="7">
        <v>26</v>
      </c>
      <c r="K60" s="12">
        <v>5.48</v>
      </c>
      <c r="L60" s="19">
        <f t="shared" si="68"/>
        <v>13.617383333333333</v>
      </c>
      <c r="M60" s="19">
        <f t="shared" si="69"/>
        <v>55.434855555555558</v>
      </c>
      <c r="N60" s="11">
        <f t="shared" si="70"/>
        <v>99983.746265496433</v>
      </c>
      <c r="O60" s="11">
        <f t="shared" si="71"/>
        <v>110890.304275068</v>
      </c>
      <c r="P60" s="22">
        <f t="shared" si="14"/>
        <v>8.8132214881960156</v>
      </c>
      <c r="Q60" s="11">
        <f t="shared" si="15"/>
        <v>160.77655976654432</v>
      </c>
      <c r="R60" s="7">
        <f t="shared" si="12"/>
        <v>40</v>
      </c>
      <c r="S60" s="11">
        <f t="shared" si="16"/>
        <v>6543.6059824983549</v>
      </c>
      <c r="T60" s="11">
        <f t="shared" si="17"/>
        <v>8506.687777247862</v>
      </c>
      <c r="AB60" s="4">
        <f t="shared" si="5"/>
        <v>0</v>
      </c>
      <c r="AC60" s="3">
        <f t="shared" si="6"/>
        <v>13</v>
      </c>
      <c r="AD60" s="42">
        <f t="shared" si="7"/>
        <v>37.042999999999999</v>
      </c>
      <c r="AE60" s="3">
        <f t="shared" si="8"/>
        <v>55</v>
      </c>
      <c r="AF60" s="42">
        <f t="shared" si="9"/>
        <v>26.091333333333335</v>
      </c>
      <c r="AJ60" s="3">
        <v>9</v>
      </c>
      <c r="AK60" s="3">
        <v>1</v>
      </c>
      <c r="AL60" t="s">
        <v>2016</v>
      </c>
    </row>
    <row r="61" spans="1:38" x14ac:dyDescent="0.2">
      <c r="A61" s="4">
        <v>1</v>
      </c>
      <c r="B61" s="4">
        <v>9</v>
      </c>
      <c r="C61" s="2" t="s">
        <v>642</v>
      </c>
      <c r="D61" s="29">
        <v>1362680</v>
      </c>
      <c r="E61" s="29">
        <v>6147861</v>
      </c>
      <c r="F61" s="7">
        <v>13</v>
      </c>
      <c r="G61" s="9">
        <v>38</v>
      </c>
      <c r="H61" s="12">
        <v>7.4</v>
      </c>
      <c r="I61" s="7">
        <v>55</v>
      </c>
      <c r="J61" s="7">
        <v>26</v>
      </c>
      <c r="K61" s="12">
        <v>28.4</v>
      </c>
      <c r="L61" s="19">
        <f t="shared" si="68"/>
        <v>13.635388888888889</v>
      </c>
      <c r="M61" s="19">
        <f t="shared" si="69"/>
        <v>55.441222222222223</v>
      </c>
      <c r="N61" s="11">
        <f t="shared" si="70"/>
        <v>99937.010312218612</v>
      </c>
      <c r="O61" s="11">
        <f t="shared" si="71"/>
        <v>110889.70902116556</v>
      </c>
      <c r="P61" s="22">
        <f t="shared" si="14"/>
        <v>1.3436882078815755</v>
      </c>
      <c r="Q61" s="11">
        <f t="shared" si="15"/>
        <v>162.12024797442589</v>
      </c>
      <c r="R61" s="7">
        <f t="shared" si="12"/>
        <v>41</v>
      </c>
      <c r="S61" s="11">
        <f t="shared" si="16"/>
        <v>6437.360090301594</v>
      </c>
      <c r="T61" s="11">
        <f t="shared" si="17"/>
        <v>8368.568117392073</v>
      </c>
      <c r="V61" s="4">
        <v>9</v>
      </c>
      <c r="W61" s="4">
        <v>9</v>
      </c>
      <c r="X61" s="4">
        <v>9</v>
      </c>
      <c r="Y61" s="4">
        <v>9</v>
      </c>
      <c r="AB61" s="4">
        <f t="shared" si="5"/>
        <v>36</v>
      </c>
      <c r="AC61" s="3">
        <f t="shared" si="6"/>
        <v>13</v>
      </c>
      <c r="AD61" s="42">
        <f t="shared" si="7"/>
        <v>38.123333333333335</v>
      </c>
      <c r="AE61" s="3">
        <f t="shared" si="8"/>
        <v>55</v>
      </c>
      <c r="AF61" s="42">
        <f t="shared" si="9"/>
        <v>26.473333333333333</v>
      </c>
      <c r="AJ61" s="3">
        <v>9</v>
      </c>
      <c r="AL61" s="13" t="s">
        <v>2914</v>
      </c>
    </row>
    <row r="62" spans="1:38" x14ac:dyDescent="0.2">
      <c r="A62" s="4">
        <v>1</v>
      </c>
      <c r="B62" s="4">
        <v>9</v>
      </c>
      <c r="C62" s="1" t="s">
        <v>643</v>
      </c>
      <c r="D62" s="29">
        <v>1367799</v>
      </c>
      <c r="E62" s="29">
        <v>6152769</v>
      </c>
      <c r="F62" s="7">
        <v>13</v>
      </c>
      <c r="G62" s="9">
        <v>42</v>
      </c>
      <c r="H62" s="12">
        <v>49.98</v>
      </c>
      <c r="I62" s="7">
        <v>55</v>
      </c>
      <c r="J62" s="7">
        <v>29</v>
      </c>
      <c r="K62" s="12">
        <v>12.06</v>
      </c>
      <c r="L62" s="19">
        <f>(H62/60+G62)/60+F62</f>
        <v>13.713883333333333</v>
      </c>
      <c r="M62" s="19">
        <f>(K62/60+J62)/60+I62</f>
        <v>55.486683333333332</v>
      </c>
      <c r="N62" s="11">
        <f t="shared" ref="N62:O64" si="72">D62/L62</f>
        <v>99738.270098549765</v>
      </c>
      <c r="O62" s="11">
        <f t="shared" si="72"/>
        <v>110887.30899696353</v>
      </c>
      <c r="P62" s="22">
        <f t="shared" si="14"/>
        <v>7.0917293377567647</v>
      </c>
      <c r="Q62" s="11">
        <f t="shared" si="15"/>
        <v>169.21197731218265</v>
      </c>
      <c r="R62" s="7">
        <f t="shared" si="12"/>
        <v>42</v>
      </c>
      <c r="S62" s="11">
        <f t="shared" si="16"/>
        <v>6558.9785491484135</v>
      </c>
      <c r="T62" s="11">
        <f t="shared" si="17"/>
        <v>8526.6721138929388</v>
      </c>
      <c r="AB62" s="4">
        <f t="shared" si="5"/>
        <v>0</v>
      </c>
      <c r="AC62" s="3">
        <f t="shared" si="6"/>
        <v>13</v>
      </c>
      <c r="AD62" s="42">
        <f t="shared" si="7"/>
        <v>42.832999999999998</v>
      </c>
      <c r="AE62" s="3">
        <f t="shared" si="8"/>
        <v>55</v>
      </c>
      <c r="AF62" s="42">
        <f t="shared" si="9"/>
        <v>29.201000000000001</v>
      </c>
      <c r="AJ62" s="3">
        <v>9</v>
      </c>
      <c r="AK62" s="3">
        <v>1</v>
      </c>
      <c r="AL62" s="13" t="s">
        <v>2027</v>
      </c>
    </row>
    <row r="63" spans="1:38" x14ac:dyDescent="0.2">
      <c r="A63" s="4">
        <v>1</v>
      </c>
      <c r="B63" s="4">
        <v>9</v>
      </c>
      <c r="C63" s="2" t="s">
        <v>644</v>
      </c>
      <c r="D63" s="29">
        <v>1371078</v>
      </c>
      <c r="E63" s="29">
        <v>6153283</v>
      </c>
      <c r="F63" s="7">
        <v>13</v>
      </c>
      <c r="G63" s="9">
        <v>45</v>
      </c>
      <c r="H63" s="12">
        <v>55.7</v>
      </c>
      <c r="I63" s="7">
        <v>55</v>
      </c>
      <c r="J63" s="7">
        <v>29</v>
      </c>
      <c r="K63" s="12">
        <v>31.8</v>
      </c>
      <c r="L63" s="19">
        <f>(H63/60+G63)/60+F63</f>
        <v>13.765472222222222</v>
      </c>
      <c r="M63" s="19">
        <f>(K63/60+J63)/60+I63</f>
        <v>55.49216666666667</v>
      </c>
      <c r="N63" s="11">
        <f t="shared" si="72"/>
        <v>99602.685463024434</v>
      </c>
      <c r="O63" s="11">
        <f t="shared" si="72"/>
        <v>110885.61448612867</v>
      </c>
      <c r="P63" s="22">
        <f t="shared" si="14"/>
        <v>3.3190415785283558</v>
      </c>
      <c r="Q63" s="11">
        <f t="shared" si="15"/>
        <v>172.53101889071101</v>
      </c>
      <c r="R63" s="7">
        <f t="shared" si="12"/>
        <v>43</v>
      </c>
      <c r="S63" s="11">
        <f t="shared" si="16"/>
        <v>6532.1046221878496</v>
      </c>
      <c r="T63" s="11">
        <f t="shared" si="17"/>
        <v>8491.7360088442056</v>
      </c>
      <c r="AB63" s="4">
        <f t="shared" si="5"/>
        <v>0</v>
      </c>
      <c r="AC63" s="3">
        <f t="shared" si="6"/>
        <v>13</v>
      </c>
      <c r="AD63" s="42">
        <f t="shared" si="7"/>
        <v>45.928333333333335</v>
      </c>
      <c r="AE63" s="3">
        <f t="shared" si="8"/>
        <v>55</v>
      </c>
      <c r="AF63" s="42">
        <f t="shared" si="9"/>
        <v>29.53</v>
      </c>
      <c r="AJ63" s="3">
        <v>9</v>
      </c>
      <c r="AL63" s="13" t="s">
        <v>2028</v>
      </c>
    </row>
    <row r="64" spans="1:38" x14ac:dyDescent="0.2">
      <c r="A64" s="4">
        <v>1</v>
      </c>
      <c r="B64" s="4">
        <v>9</v>
      </c>
      <c r="C64" s="2" t="s">
        <v>826</v>
      </c>
      <c r="D64" s="29">
        <v>1371104</v>
      </c>
      <c r="E64" s="29">
        <v>6153283</v>
      </c>
      <c r="F64" s="7">
        <v>13</v>
      </c>
      <c r="G64" s="9">
        <v>45</v>
      </c>
      <c r="H64" s="12">
        <v>57.2</v>
      </c>
      <c r="I64" s="7">
        <v>55</v>
      </c>
      <c r="J64" s="7">
        <v>29</v>
      </c>
      <c r="K64" s="12">
        <v>33.1</v>
      </c>
      <c r="L64" s="19">
        <f>(H64/60+G64)/60+F64</f>
        <v>13.765888888888888</v>
      </c>
      <c r="M64" s="19">
        <f>(K64/60+J64)/60+I64</f>
        <v>55.492527777777781</v>
      </c>
      <c r="N64" s="11">
        <f t="shared" si="72"/>
        <v>99601.559410136164</v>
      </c>
      <c r="O64" s="11">
        <f t="shared" si="72"/>
        <v>110884.89291100753</v>
      </c>
      <c r="P64" s="22">
        <f t="shared" si="14"/>
        <v>2.5999999999999999E-2</v>
      </c>
      <c r="Q64" s="11">
        <f t="shared" si="15"/>
        <v>172.55701889071102</v>
      </c>
      <c r="R64" s="7">
        <f t="shared" si="12"/>
        <v>44</v>
      </c>
      <c r="S64" s="11">
        <f t="shared" si="16"/>
        <v>6384.6096989563075</v>
      </c>
      <c r="T64" s="11">
        <f t="shared" si="17"/>
        <v>8299.9926086432006</v>
      </c>
      <c r="V64" s="4">
        <v>7</v>
      </c>
      <c r="W64" s="4">
        <v>9</v>
      </c>
      <c r="AB64" s="4">
        <f t="shared" si="5"/>
        <v>16</v>
      </c>
      <c r="AC64" s="3">
        <f t="shared" si="6"/>
        <v>13</v>
      </c>
      <c r="AD64" s="42">
        <f t="shared" si="7"/>
        <v>45.953333333333333</v>
      </c>
      <c r="AE64" s="3">
        <f t="shared" si="8"/>
        <v>55</v>
      </c>
      <c r="AF64" s="42">
        <f t="shared" si="9"/>
        <v>29.551666666666666</v>
      </c>
      <c r="AJ64" s="3">
        <v>9</v>
      </c>
      <c r="AL64" t="s">
        <v>2029</v>
      </c>
    </row>
    <row r="65" spans="1:38" x14ac:dyDescent="0.2">
      <c r="B65" s="4">
        <v>9</v>
      </c>
      <c r="C65" s="2" t="s">
        <v>645</v>
      </c>
      <c r="D65" s="7">
        <v>1370007</v>
      </c>
      <c r="E65" s="7">
        <v>6149966</v>
      </c>
      <c r="F65" s="7">
        <v>13</v>
      </c>
      <c r="G65" s="9">
        <v>45</v>
      </c>
      <c r="H65" s="12">
        <v>0.42</v>
      </c>
      <c r="I65" s="7">
        <v>55</v>
      </c>
      <c r="J65" s="7">
        <v>27</v>
      </c>
      <c r="K65" s="12">
        <v>43.62</v>
      </c>
      <c r="L65" s="19">
        <f t="shared" ref="L65:L73" si="73">(H65/60+G65)/60+F65</f>
        <v>13.750116666666667</v>
      </c>
      <c r="M65" s="19">
        <f t="shared" ref="M65:M73" si="74">(K65/60+J65)/60+I65</f>
        <v>55.462116666666667</v>
      </c>
      <c r="N65" s="11">
        <f t="shared" ref="N65:N73" si="75">D65/L65</f>
        <v>99636.027330677185</v>
      </c>
      <c r="O65" s="11">
        <f t="shared" ref="O65:O73" si="76">E65/M65</f>
        <v>110885.8869733004</v>
      </c>
      <c r="P65" s="22">
        <f t="shared" si="14"/>
        <v>3.4936940335410025</v>
      </c>
      <c r="Q65" s="11">
        <f t="shared" si="15"/>
        <v>176.05071292425203</v>
      </c>
      <c r="R65" s="7">
        <f t="shared" si="12"/>
        <v>45</v>
      </c>
      <c r="S65" s="11">
        <f t="shared" si="16"/>
        <v>6369.1235697929396</v>
      </c>
      <c r="T65" s="11">
        <f t="shared" si="17"/>
        <v>8279.8606407308216</v>
      </c>
      <c r="V65" s="4">
        <v>9</v>
      </c>
      <c r="W65" s="4">
        <v>9</v>
      </c>
      <c r="AB65" s="4">
        <f t="shared" si="5"/>
        <v>18</v>
      </c>
      <c r="AC65" s="3">
        <f t="shared" si="6"/>
        <v>13</v>
      </c>
      <c r="AD65" s="42">
        <f t="shared" si="7"/>
        <v>45.006999999999998</v>
      </c>
      <c r="AE65" s="3">
        <f t="shared" si="8"/>
        <v>55</v>
      </c>
      <c r="AF65" s="42">
        <f t="shared" si="9"/>
        <v>27.727</v>
      </c>
      <c r="AJ65" s="3">
        <v>9</v>
      </c>
      <c r="AK65" s="3">
        <v>1</v>
      </c>
      <c r="AL65" t="s">
        <v>2030</v>
      </c>
    </row>
    <row r="66" spans="1:38" x14ac:dyDescent="0.2">
      <c r="A66" s="4">
        <v>1</v>
      </c>
      <c r="B66" s="4">
        <v>9</v>
      </c>
      <c r="C66" s="1" t="s">
        <v>646</v>
      </c>
      <c r="D66" s="29">
        <v>1371690</v>
      </c>
      <c r="E66" s="29">
        <v>6148540</v>
      </c>
      <c r="F66" s="7">
        <v>13</v>
      </c>
      <c r="G66" s="9">
        <v>46</v>
      </c>
      <c r="H66" s="12">
        <v>38.5</v>
      </c>
      <c r="I66" s="7">
        <v>55</v>
      </c>
      <c r="J66" s="7">
        <v>26</v>
      </c>
      <c r="K66" s="12">
        <v>59.1</v>
      </c>
      <c r="L66" s="19">
        <f t="shared" si="73"/>
        <v>13.777361111111111</v>
      </c>
      <c r="M66" s="19">
        <f t="shared" si="74"/>
        <v>55.449750000000002</v>
      </c>
      <c r="N66" s="11">
        <f t="shared" si="75"/>
        <v>99561.156083349299</v>
      </c>
      <c r="O66" s="11">
        <f t="shared" si="76"/>
        <v>110884.90029260727</v>
      </c>
      <c r="P66" s="22">
        <f t="shared" si="14"/>
        <v>2.2058932431103733</v>
      </c>
      <c r="Q66" s="11">
        <f t="shared" si="15"/>
        <v>178.25660616736241</v>
      </c>
      <c r="R66" s="7">
        <f t="shared" si="12"/>
        <v>46</v>
      </c>
      <c r="S66" s="11">
        <f t="shared" si="16"/>
        <v>6308.7338008796951</v>
      </c>
      <c r="T66" s="11">
        <f t="shared" si="17"/>
        <v>8201.3539411436032</v>
      </c>
      <c r="AB66" s="4">
        <f t="shared" si="5"/>
        <v>0</v>
      </c>
      <c r="AC66" s="3">
        <f t="shared" si="6"/>
        <v>13</v>
      </c>
      <c r="AD66" s="42">
        <f t="shared" si="7"/>
        <v>46.641666666666666</v>
      </c>
      <c r="AE66" s="3">
        <f t="shared" si="8"/>
        <v>55</v>
      </c>
      <c r="AF66" s="42">
        <f t="shared" si="9"/>
        <v>26.984999999999999</v>
      </c>
      <c r="AJ66" s="3">
        <v>5</v>
      </c>
      <c r="AL66" t="s">
        <v>2031</v>
      </c>
    </row>
    <row r="67" spans="1:38" x14ac:dyDescent="0.2">
      <c r="B67" s="4">
        <v>9</v>
      </c>
      <c r="C67" s="1" t="s">
        <v>647</v>
      </c>
      <c r="D67" s="29">
        <v>1375898</v>
      </c>
      <c r="E67" s="29">
        <v>6157345</v>
      </c>
      <c r="F67" s="7">
        <v>13</v>
      </c>
      <c r="G67" s="9">
        <v>50</v>
      </c>
      <c r="H67" s="12">
        <v>23.6</v>
      </c>
      <c r="I67" s="7">
        <v>55</v>
      </c>
      <c r="J67" s="7">
        <v>31</v>
      </c>
      <c r="K67" s="12">
        <v>47.6</v>
      </c>
      <c r="L67" s="19">
        <f t="shared" si="73"/>
        <v>13.839888888888888</v>
      </c>
      <c r="M67" s="19">
        <f t="shared" si="74"/>
        <v>55.529888888888891</v>
      </c>
      <c r="N67" s="11">
        <f t="shared" si="75"/>
        <v>99415.393508297275</v>
      </c>
      <c r="O67" s="11">
        <f t="shared" si="76"/>
        <v>110883.43814842457</v>
      </c>
      <c r="P67" s="22">
        <f t="shared" si="14"/>
        <v>9.7588569515082035</v>
      </c>
      <c r="Q67" s="11">
        <f t="shared" si="15"/>
        <v>188.0154631188706</v>
      </c>
      <c r="R67" s="7">
        <f t="shared" si="12"/>
        <v>47</v>
      </c>
      <c r="S67" s="11">
        <f t="shared" si="16"/>
        <v>6512.535616117475</v>
      </c>
      <c r="T67" s="11">
        <f t="shared" si="17"/>
        <v>8466.2963009527175</v>
      </c>
      <c r="AB67" s="4">
        <f t="shared" si="5"/>
        <v>0</v>
      </c>
      <c r="AC67" s="3">
        <f t="shared" si="6"/>
        <v>13</v>
      </c>
      <c r="AD67" s="42">
        <f t="shared" si="7"/>
        <v>50.393333333333331</v>
      </c>
      <c r="AE67" s="3">
        <f t="shared" si="8"/>
        <v>55</v>
      </c>
      <c r="AF67" s="42">
        <f t="shared" si="9"/>
        <v>31.793333333333333</v>
      </c>
      <c r="AJ67" s="3">
        <v>9</v>
      </c>
      <c r="AL67" t="s">
        <v>2032</v>
      </c>
    </row>
    <row r="68" spans="1:38" x14ac:dyDescent="0.2">
      <c r="B68" s="4">
        <v>9</v>
      </c>
      <c r="C68" s="1" t="s">
        <v>648</v>
      </c>
      <c r="D68" s="29">
        <v>1382541</v>
      </c>
      <c r="E68" s="29">
        <v>6150556</v>
      </c>
      <c r="F68" s="7">
        <v>13</v>
      </c>
      <c r="G68" s="9">
        <v>56</v>
      </c>
      <c r="H68" s="12">
        <v>52.44</v>
      </c>
      <c r="I68" s="7">
        <v>55</v>
      </c>
      <c r="J68" s="7">
        <v>28</v>
      </c>
      <c r="K68" s="12">
        <v>14.04</v>
      </c>
      <c r="L68" s="19">
        <f t="shared" si="73"/>
        <v>13.947900000000001</v>
      </c>
      <c r="M68" s="19">
        <f t="shared" si="74"/>
        <v>55.47056666666667</v>
      </c>
      <c r="N68" s="11">
        <f t="shared" si="75"/>
        <v>99121.803282214518</v>
      </c>
      <c r="O68" s="11">
        <f t="shared" si="76"/>
        <v>110879.63166051425</v>
      </c>
      <c r="P68" s="22">
        <f t="shared" si="14"/>
        <v>9.4984193421853096</v>
      </c>
      <c r="Q68" s="11">
        <f t="shared" si="15"/>
        <v>197.51388246105591</v>
      </c>
      <c r="R68" s="7">
        <f t="shared" si="12"/>
        <v>48</v>
      </c>
      <c r="S68" s="11">
        <f t="shared" si="16"/>
        <v>6699.0125134708123</v>
      </c>
      <c r="T68" s="11">
        <f t="shared" si="17"/>
        <v>8708.7162675120562</v>
      </c>
      <c r="AB68" s="4">
        <f t="shared" si="5"/>
        <v>0</v>
      </c>
      <c r="AC68" s="3">
        <f t="shared" si="6"/>
        <v>13</v>
      </c>
      <c r="AD68" s="42">
        <f t="shared" si="7"/>
        <v>56.874000000000002</v>
      </c>
      <c r="AE68" s="3">
        <f t="shared" si="8"/>
        <v>55</v>
      </c>
      <c r="AF68" s="42">
        <f t="shared" si="9"/>
        <v>28.234000000000002</v>
      </c>
      <c r="AJ68" s="3">
        <v>9</v>
      </c>
      <c r="AL68" t="s">
        <v>2033</v>
      </c>
    </row>
    <row r="69" spans="1:38" x14ac:dyDescent="0.2">
      <c r="A69" s="4">
        <v>1</v>
      </c>
      <c r="B69" s="4">
        <v>9</v>
      </c>
      <c r="C69" s="1" t="s">
        <v>649</v>
      </c>
      <c r="D69" s="7">
        <v>1387079</v>
      </c>
      <c r="E69" s="7">
        <v>6148757</v>
      </c>
      <c r="F69" s="7">
        <v>14</v>
      </c>
      <c r="G69" s="9">
        <v>1</v>
      </c>
      <c r="H69" s="12">
        <v>13.26</v>
      </c>
      <c r="I69" s="7">
        <v>55</v>
      </c>
      <c r="J69" s="7">
        <v>27</v>
      </c>
      <c r="K69" s="12">
        <v>19.8</v>
      </c>
      <c r="L69" s="19">
        <f t="shared" si="73"/>
        <v>14.020350000000001</v>
      </c>
      <c r="M69" s="19">
        <f t="shared" si="74"/>
        <v>55.455500000000001</v>
      </c>
      <c r="N69" s="11">
        <f t="shared" si="75"/>
        <v>98933.264861433549</v>
      </c>
      <c r="O69" s="11">
        <f t="shared" si="76"/>
        <v>110877.31604619921</v>
      </c>
      <c r="P69" s="22">
        <f t="shared" si="14"/>
        <v>4.8815822230092571</v>
      </c>
      <c r="Q69" s="11">
        <f t="shared" si="15"/>
        <v>202.39546468406516</v>
      </c>
      <c r="R69" s="7">
        <f t="shared" si="12"/>
        <v>49</v>
      </c>
      <c r="S69" s="11">
        <f t="shared" si="16"/>
        <v>6724.4860511358793</v>
      </c>
      <c r="T69" s="11">
        <f t="shared" si="17"/>
        <v>8741.831866476643</v>
      </c>
      <c r="V69" s="4">
        <v>9</v>
      </c>
      <c r="AB69" s="4">
        <f t="shared" si="5"/>
        <v>9</v>
      </c>
      <c r="AC69" s="3">
        <f t="shared" si="6"/>
        <v>14</v>
      </c>
      <c r="AD69" s="42">
        <f t="shared" si="7"/>
        <v>1.2210000000000001</v>
      </c>
      <c r="AE69" s="3">
        <f t="shared" si="8"/>
        <v>55</v>
      </c>
      <c r="AF69" s="42">
        <f t="shared" si="9"/>
        <v>27.33</v>
      </c>
      <c r="AJ69" s="3">
        <v>9</v>
      </c>
      <c r="AK69" s="3">
        <v>1</v>
      </c>
      <c r="AL69" t="s">
        <v>2034</v>
      </c>
    </row>
    <row r="70" spans="1:38" x14ac:dyDescent="0.2">
      <c r="B70" s="4">
        <v>9</v>
      </c>
      <c r="C70" s="2" t="s">
        <v>650</v>
      </c>
      <c r="D70" s="7">
        <v>1396486</v>
      </c>
      <c r="E70" s="7">
        <v>6156378</v>
      </c>
      <c r="F70" s="7">
        <v>14</v>
      </c>
      <c r="G70" s="9">
        <v>9</v>
      </c>
      <c r="H70" s="12">
        <v>58.08</v>
      </c>
      <c r="I70" s="7">
        <v>55</v>
      </c>
      <c r="J70" s="7">
        <v>31</v>
      </c>
      <c r="K70" s="12">
        <v>33.6</v>
      </c>
      <c r="L70" s="19">
        <f t="shared" si="73"/>
        <v>14.166133333333333</v>
      </c>
      <c r="M70" s="19">
        <f t="shared" si="74"/>
        <v>55.526000000000003</v>
      </c>
      <c r="N70" s="11">
        <f t="shared" si="75"/>
        <v>98579.19356964028</v>
      </c>
      <c r="O70" s="11">
        <f t="shared" si="76"/>
        <v>110873.78885567121</v>
      </c>
      <c r="P70" s="22">
        <f t="shared" si="14"/>
        <v>12.10666304148257</v>
      </c>
      <c r="Q70" s="11">
        <f t="shared" si="15"/>
        <v>214.50212772554772</v>
      </c>
      <c r="R70" s="7">
        <f t="shared" si="12"/>
        <v>50</v>
      </c>
      <c r="S70" s="11">
        <f t="shared" si="16"/>
        <v>6984.1892787438337</v>
      </c>
      <c r="T70" s="11">
        <f t="shared" si="17"/>
        <v>9079.4460623669838</v>
      </c>
      <c r="AB70" s="4">
        <f t="shared" si="5"/>
        <v>0</v>
      </c>
      <c r="AC70" s="3">
        <f t="shared" si="6"/>
        <v>14</v>
      </c>
      <c r="AD70" s="42">
        <f t="shared" si="7"/>
        <v>9.968</v>
      </c>
      <c r="AE70" s="3">
        <f t="shared" si="8"/>
        <v>55</v>
      </c>
      <c r="AF70" s="42">
        <f t="shared" si="9"/>
        <v>31.56</v>
      </c>
      <c r="AJ70" s="3">
        <v>9</v>
      </c>
      <c r="AK70" s="3">
        <v>1</v>
      </c>
      <c r="AL70" t="s">
        <v>2035</v>
      </c>
    </row>
    <row r="71" spans="1:38" x14ac:dyDescent="0.2">
      <c r="A71" s="4">
        <v>1</v>
      </c>
      <c r="B71" s="4">
        <v>9</v>
      </c>
      <c r="C71" s="1" t="s">
        <v>655</v>
      </c>
      <c r="D71" s="7">
        <v>1406346</v>
      </c>
      <c r="E71" s="7">
        <v>6157154</v>
      </c>
      <c r="F71" s="7">
        <v>14</v>
      </c>
      <c r="G71" s="9">
        <v>19</v>
      </c>
      <c r="H71" s="12">
        <v>18.96</v>
      </c>
      <c r="I71" s="7">
        <v>55</v>
      </c>
      <c r="J71" s="7">
        <v>32</v>
      </c>
      <c r="K71" s="12">
        <v>5.82</v>
      </c>
      <c r="L71" s="19">
        <f t="shared" si="73"/>
        <v>14.321933333333334</v>
      </c>
      <c r="M71" s="19">
        <f t="shared" si="74"/>
        <v>55.534950000000002</v>
      </c>
      <c r="N71" s="11">
        <f t="shared" si="75"/>
        <v>98195.262278370239</v>
      </c>
      <c r="O71" s="11">
        <f t="shared" si="76"/>
        <v>110869.89364355239</v>
      </c>
      <c r="P71" s="22">
        <f t="shared" si="14"/>
        <v>9.8904891688935184</v>
      </c>
      <c r="Q71" s="11">
        <f t="shared" si="15"/>
        <v>224.39261689444123</v>
      </c>
      <c r="R71" s="7">
        <f t="shared" si="12"/>
        <v>51</v>
      </c>
      <c r="S71" s="11">
        <f t="shared" si="16"/>
        <v>7162.9643196892221</v>
      </c>
      <c r="T71" s="11">
        <f t="shared" si="17"/>
        <v>9311.8536155959882</v>
      </c>
      <c r="V71" s="4">
        <v>9</v>
      </c>
      <c r="Z71" s="4">
        <v>9</v>
      </c>
      <c r="AB71" s="4">
        <f>SUM(U71:AA71)+AB72</f>
        <v>36</v>
      </c>
      <c r="AC71" s="3">
        <f t="shared" si="6"/>
        <v>14</v>
      </c>
      <c r="AD71" s="42">
        <f t="shared" si="7"/>
        <v>19.315999999999999</v>
      </c>
      <c r="AE71" s="3">
        <f t="shared" si="8"/>
        <v>55</v>
      </c>
      <c r="AF71" s="42">
        <f t="shared" si="9"/>
        <v>32.097000000000001</v>
      </c>
      <c r="AJ71" s="3">
        <v>9</v>
      </c>
      <c r="AK71" s="3">
        <v>1</v>
      </c>
      <c r="AL71" t="s">
        <v>2991</v>
      </c>
    </row>
    <row r="72" spans="1:38" x14ac:dyDescent="0.2">
      <c r="A72" s="4">
        <v>1</v>
      </c>
      <c r="B72" s="4">
        <v>9</v>
      </c>
      <c r="C72" s="1" t="s">
        <v>2036</v>
      </c>
      <c r="D72" s="7">
        <v>1406346</v>
      </c>
      <c r="E72" s="7">
        <v>6157154</v>
      </c>
      <c r="F72" s="7">
        <v>14</v>
      </c>
      <c r="G72" s="9">
        <v>19</v>
      </c>
      <c r="H72" s="12">
        <v>18.96</v>
      </c>
      <c r="I72" s="7">
        <v>55</v>
      </c>
      <c r="J72" s="7">
        <v>32</v>
      </c>
      <c r="K72" s="12">
        <v>5.82</v>
      </c>
      <c r="L72" s="19">
        <f t="shared" ref="L72" si="77">(H72/60+G72)/60+F72</f>
        <v>14.321933333333334</v>
      </c>
      <c r="M72" s="19">
        <f t="shared" ref="M72" si="78">(K72/60+J72)/60+I72</f>
        <v>55.534950000000002</v>
      </c>
      <c r="N72" s="11">
        <f t="shared" ref="N72" si="79">D72/L72</f>
        <v>98195.262278370239</v>
      </c>
      <c r="O72" s="11">
        <f t="shared" ref="O72" si="80">E72/M72</f>
        <v>110869.89364355239</v>
      </c>
      <c r="P72" s="22">
        <f t="shared" si="14"/>
        <v>0</v>
      </c>
      <c r="Q72" s="11">
        <f t="shared" si="15"/>
        <v>224.39261689444123</v>
      </c>
      <c r="R72" s="7">
        <f t="shared" si="12"/>
        <v>52</v>
      </c>
      <c r="S72" s="11">
        <f t="shared" si="16"/>
        <v>7025.2150058490452</v>
      </c>
      <c r="T72" s="11">
        <f t="shared" si="17"/>
        <v>9132.7795076037582</v>
      </c>
      <c r="V72" s="4">
        <v>9</v>
      </c>
      <c r="Z72" s="4">
        <v>9</v>
      </c>
      <c r="AB72" s="4">
        <f t="shared" ref="AB72" si="81">SUM(U72:AA72)</f>
        <v>18</v>
      </c>
      <c r="AC72" s="3">
        <f t="shared" ref="AC72" si="82">F72</f>
        <v>14</v>
      </c>
      <c r="AD72" s="42">
        <f t="shared" ref="AD72" si="83">G72+H72/60</f>
        <v>19.315999999999999</v>
      </c>
      <c r="AE72" s="3">
        <f t="shared" ref="AE72" si="84">I72</f>
        <v>55</v>
      </c>
      <c r="AF72" s="42">
        <f t="shared" ref="AF72" si="85">J72+K72/60</f>
        <v>32.097000000000001</v>
      </c>
      <c r="AJ72" s="3">
        <v>9</v>
      </c>
      <c r="AK72" s="3">
        <v>1</v>
      </c>
      <c r="AL72" t="s">
        <v>2037</v>
      </c>
    </row>
    <row r="73" spans="1:38" x14ac:dyDescent="0.2">
      <c r="B73" s="4">
        <v>9</v>
      </c>
      <c r="C73" s="2" t="s">
        <v>656</v>
      </c>
      <c r="D73" s="7">
        <v>1396781</v>
      </c>
      <c r="E73" s="7">
        <v>6207999</v>
      </c>
      <c r="F73" s="7">
        <v>14</v>
      </c>
      <c r="G73" s="9">
        <v>9</v>
      </c>
      <c r="H73" s="12">
        <v>4.62</v>
      </c>
      <c r="I73" s="7">
        <v>55</v>
      </c>
      <c r="J73" s="7">
        <v>59</v>
      </c>
      <c r="K73" s="12">
        <v>22.26</v>
      </c>
      <c r="L73" s="19">
        <f t="shared" si="73"/>
        <v>14.151283333333334</v>
      </c>
      <c r="M73" s="19">
        <f t="shared" si="74"/>
        <v>55.989516666666667</v>
      </c>
      <c r="N73" s="11">
        <f t="shared" si="75"/>
        <v>98703.486256252378</v>
      </c>
      <c r="O73" s="11">
        <f t="shared" si="76"/>
        <v>110877.88160343112</v>
      </c>
      <c r="P73" s="22">
        <f t="shared" si="14"/>
        <v>51.736865482941653</v>
      </c>
      <c r="Q73" s="11">
        <f t="shared" si="15"/>
        <v>276.12948237738289</v>
      </c>
      <c r="R73" s="7">
        <f t="shared" si="12"/>
        <v>53</v>
      </c>
      <c r="S73" s="11">
        <f t="shared" si="16"/>
        <v>8481.8641001958367</v>
      </c>
      <c r="T73" s="11">
        <f t="shared" si="17"/>
        <v>11026.423330254589</v>
      </c>
      <c r="AB73" s="4">
        <f t="shared" si="5"/>
        <v>0</v>
      </c>
      <c r="AC73" s="3">
        <f t="shared" si="6"/>
        <v>14</v>
      </c>
      <c r="AD73" s="42">
        <f t="shared" si="7"/>
        <v>9.077</v>
      </c>
      <c r="AE73" s="3">
        <f t="shared" si="8"/>
        <v>55</v>
      </c>
      <c r="AF73" s="42">
        <f t="shared" si="9"/>
        <v>59.371000000000002</v>
      </c>
      <c r="AJ73" s="3">
        <v>9</v>
      </c>
      <c r="AK73" s="57" t="s">
        <v>2296</v>
      </c>
      <c r="AL73" t="s">
        <v>2038</v>
      </c>
    </row>
    <row r="74" spans="1:38" x14ac:dyDescent="0.2">
      <c r="A74" s="4">
        <v>1</v>
      </c>
      <c r="B74" s="4">
        <v>9</v>
      </c>
      <c r="C74" s="2" t="s">
        <v>787</v>
      </c>
      <c r="D74" s="7">
        <v>1423954</v>
      </c>
      <c r="E74" s="7">
        <v>6214525</v>
      </c>
      <c r="F74" s="7">
        <v>14</v>
      </c>
      <c r="G74" s="9">
        <v>35</v>
      </c>
      <c r="H74" s="12">
        <v>5.04</v>
      </c>
      <c r="I74" s="7">
        <v>56</v>
      </c>
      <c r="J74" s="7">
        <v>3</v>
      </c>
      <c r="K74" s="12">
        <v>11.46</v>
      </c>
      <c r="L74" s="19">
        <f t="shared" ref="L74:L100" si="86">(H74/60+G74)/60+F74</f>
        <v>14.584733333333334</v>
      </c>
      <c r="M74" s="19">
        <f t="shared" ref="M74:M100" si="87">(K74/60+J74)/60+I74</f>
        <v>56.053183333333337</v>
      </c>
      <c r="N74" s="11">
        <f t="shared" ref="N74:N100" si="88">D74/L74</f>
        <v>97633.18721402745</v>
      </c>
      <c r="O74" s="11">
        <f t="shared" ref="O74:O100" si="89">E74/M74</f>
        <v>110868.36876050156</v>
      </c>
      <c r="P74" s="22">
        <f t="shared" si="14"/>
        <v>27.945672384109852</v>
      </c>
      <c r="Q74" s="11">
        <f t="shared" si="15"/>
        <v>304.07515476149274</v>
      </c>
      <c r="R74" s="7">
        <f t="shared" si="12"/>
        <v>54</v>
      </c>
      <c r="S74" s="11">
        <f t="shared" si="16"/>
        <v>9167.302813920558</v>
      </c>
      <c r="T74" s="11">
        <f t="shared" si="17"/>
        <v>11917.493658096726</v>
      </c>
      <c r="V74" s="4">
        <v>9</v>
      </c>
      <c r="X74" s="4">
        <v>9</v>
      </c>
      <c r="AB74" s="4">
        <f t="shared" si="5"/>
        <v>18</v>
      </c>
      <c r="AC74" s="3">
        <f t="shared" si="6"/>
        <v>14</v>
      </c>
      <c r="AD74" s="42">
        <f t="shared" si="7"/>
        <v>35.084000000000003</v>
      </c>
      <c r="AE74" s="3">
        <f t="shared" si="8"/>
        <v>56</v>
      </c>
      <c r="AF74" s="42">
        <f t="shared" si="9"/>
        <v>3.1909999999999998</v>
      </c>
      <c r="AJ74" s="3">
        <v>9</v>
      </c>
      <c r="AK74" s="3">
        <v>1</v>
      </c>
      <c r="AL74" t="s">
        <v>2040</v>
      </c>
    </row>
    <row r="75" spans="1:38" x14ac:dyDescent="0.2">
      <c r="B75" s="4">
        <v>9</v>
      </c>
      <c r="C75" s="1" t="s">
        <v>2039</v>
      </c>
      <c r="D75" s="7">
        <v>1423954</v>
      </c>
      <c r="E75" s="7">
        <v>6214535</v>
      </c>
      <c r="F75" s="7"/>
      <c r="G75" s="9"/>
      <c r="H75" s="12"/>
      <c r="I75" s="7"/>
      <c r="J75" s="7"/>
      <c r="K75" s="12"/>
      <c r="L75" s="19"/>
      <c r="M75" s="19"/>
      <c r="N75" s="11"/>
      <c r="O75" s="11"/>
      <c r="P75" s="22">
        <f t="shared" si="14"/>
        <v>0.01</v>
      </c>
      <c r="Q75" s="11">
        <f t="shared" si="15"/>
        <v>304.08515476149273</v>
      </c>
      <c r="R75" s="7">
        <f t="shared" si="12"/>
        <v>55</v>
      </c>
      <c r="S75" s="11">
        <f t="shared" si="16"/>
        <v>9000.9205809401847</v>
      </c>
      <c r="T75" s="11">
        <f t="shared" si="17"/>
        <v>11701.196755222241</v>
      </c>
      <c r="V75" s="4">
        <v>9</v>
      </c>
      <c r="X75" s="4">
        <v>9</v>
      </c>
      <c r="AA75" s="4">
        <v>9</v>
      </c>
      <c r="AB75" s="4">
        <f t="shared" si="5"/>
        <v>27</v>
      </c>
      <c r="AC75" s="3">
        <f t="shared" si="6"/>
        <v>0</v>
      </c>
      <c r="AD75" s="42">
        <f t="shared" si="7"/>
        <v>0</v>
      </c>
      <c r="AE75" s="3">
        <f t="shared" si="8"/>
        <v>0</v>
      </c>
      <c r="AF75" s="42">
        <f t="shared" si="9"/>
        <v>0</v>
      </c>
      <c r="AJ75" s="3">
        <v>9</v>
      </c>
      <c r="AK75" s="57" t="s">
        <v>2296</v>
      </c>
      <c r="AL75" t="s">
        <v>2041</v>
      </c>
    </row>
    <row r="76" spans="1:38" x14ac:dyDescent="0.2">
      <c r="A76" s="4">
        <v>1</v>
      </c>
      <c r="B76" s="4">
        <v>9</v>
      </c>
      <c r="C76" s="1" t="s">
        <v>657</v>
      </c>
      <c r="D76" s="7">
        <v>1495000</v>
      </c>
      <c r="E76" s="7">
        <v>6220558</v>
      </c>
      <c r="F76" s="7">
        <v>15</v>
      </c>
      <c r="G76" s="9">
        <v>43</v>
      </c>
      <c r="H76" s="12">
        <v>29.52</v>
      </c>
      <c r="I76" s="7">
        <v>56</v>
      </c>
      <c r="J76" s="7">
        <v>6</v>
      </c>
      <c r="K76" s="12">
        <v>48.18</v>
      </c>
      <c r="L76" s="19">
        <f t="shared" si="86"/>
        <v>15.724866666666667</v>
      </c>
      <c r="M76" s="19">
        <f t="shared" si="87"/>
        <v>56.113383333333331</v>
      </c>
      <c r="N76" s="11">
        <f t="shared" si="88"/>
        <v>95072.348255205128</v>
      </c>
      <c r="O76" s="11">
        <f t="shared" si="89"/>
        <v>110856.94054567494</v>
      </c>
      <c r="P76" s="22">
        <f t="shared" si="14"/>
        <v>71.300846032848725</v>
      </c>
      <c r="Q76" s="11">
        <f t="shared" si="15"/>
        <v>375.38600079434144</v>
      </c>
      <c r="R76" s="7">
        <f t="shared" si="12"/>
        <v>56</v>
      </c>
      <c r="S76" s="11">
        <f t="shared" si="16"/>
        <v>10913.007308806926</v>
      </c>
      <c r="T76" s="11">
        <f t="shared" si="17"/>
        <v>14186.909501449003</v>
      </c>
      <c r="W76" s="4">
        <v>9</v>
      </c>
      <c r="AB76" s="4">
        <f>SUM(U76:AA76)+15</f>
        <v>24</v>
      </c>
      <c r="AC76" s="3">
        <f t="shared" si="6"/>
        <v>15</v>
      </c>
      <c r="AD76" s="42">
        <f t="shared" si="7"/>
        <v>43.491999999999997</v>
      </c>
      <c r="AE76" s="3">
        <f t="shared" si="8"/>
        <v>56</v>
      </c>
      <c r="AF76" s="42">
        <f t="shared" si="9"/>
        <v>6.8029999999999999</v>
      </c>
      <c r="AJ76" s="3">
        <v>9</v>
      </c>
      <c r="AL76" t="s">
        <v>2042</v>
      </c>
    </row>
    <row r="77" spans="1:38" x14ac:dyDescent="0.2">
      <c r="B77" s="4">
        <v>9</v>
      </c>
      <c r="C77" s="1" t="s">
        <v>658</v>
      </c>
      <c r="D77" s="7">
        <v>1492725</v>
      </c>
      <c r="E77" s="7">
        <v>6229875</v>
      </c>
      <c r="F77" s="7">
        <v>15</v>
      </c>
      <c r="G77" s="9">
        <v>41</v>
      </c>
      <c r="H77" s="12">
        <v>16.98</v>
      </c>
      <c r="I77" s="7">
        <v>56</v>
      </c>
      <c r="J77" s="7">
        <v>11</v>
      </c>
      <c r="K77" s="12">
        <v>49.32</v>
      </c>
      <c r="L77" s="19">
        <f t="shared" si="86"/>
        <v>15.68805</v>
      </c>
      <c r="M77" s="19">
        <f t="shared" si="87"/>
        <v>56.19703333333333</v>
      </c>
      <c r="N77" s="11">
        <f t="shared" si="88"/>
        <v>95150.448908564154</v>
      </c>
      <c r="O77" s="11">
        <f t="shared" si="89"/>
        <v>110857.72024739148</v>
      </c>
      <c r="P77" s="22">
        <f t="shared" si="14"/>
        <v>9.5907306291022483</v>
      </c>
      <c r="Q77" s="11">
        <f t="shared" si="15"/>
        <v>384.97673142344371</v>
      </c>
      <c r="R77" s="7">
        <f t="shared" si="12"/>
        <v>57</v>
      </c>
      <c r="S77" s="11">
        <f t="shared" si="16"/>
        <v>10995.475767673095</v>
      </c>
      <c r="T77" s="11">
        <f t="shared" si="17"/>
        <v>14294.118497975023</v>
      </c>
      <c r="AB77" s="4">
        <f t="shared" si="5"/>
        <v>0</v>
      </c>
      <c r="AC77" s="3">
        <f t="shared" si="6"/>
        <v>15</v>
      </c>
      <c r="AD77" s="42">
        <f t="shared" si="7"/>
        <v>41.283000000000001</v>
      </c>
      <c r="AE77" s="3">
        <f t="shared" si="8"/>
        <v>56</v>
      </c>
      <c r="AF77" s="42">
        <f t="shared" si="9"/>
        <v>11.821999999999999</v>
      </c>
      <c r="AJ77" s="3">
        <v>9</v>
      </c>
      <c r="AL77" t="s">
        <v>2992</v>
      </c>
    </row>
    <row r="78" spans="1:38" x14ac:dyDescent="0.2">
      <c r="A78" s="4">
        <v>1</v>
      </c>
      <c r="B78" s="4">
        <v>9</v>
      </c>
      <c r="C78" s="1" t="s">
        <v>661</v>
      </c>
      <c r="D78" s="29">
        <v>1473648</v>
      </c>
      <c r="E78" s="29">
        <v>6230535</v>
      </c>
      <c r="F78" s="7">
        <v>15</v>
      </c>
      <c r="G78" s="9">
        <v>22</v>
      </c>
      <c r="H78" s="12">
        <v>50.4</v>
      </c>
      <c r="I78" s="7">
        <v>56</v>
      </c>
      <c r="J78" s="7">
        <v>12</v>
      </c>
      <c r="K78" s="12">
        <v>8.1999999999999993</v>
      </c>
      <c r="L78" s="19">
        <f t="shared" ref="L78" si="90">(H78/60+G78)/60+F78</f>
        <v>15.380666666666666</v>
      </c>
      <c r="M78" s="19">
        <f t="shared" ref="M78" si="91">(K78/60+J78)/60+I78</f>
        <v>56.20227777777778</v>
      </c>
      <c r="N78" s="11">
        <f t="shared" ref="N78" si="92">D78/L78</f>
        <v>95811.711672662655</v>
      </c>
      <c r="O78" s="11">
        <f t="shared" ref="O78" si="93">E78/M78</f>
        <v>110859.11899577023</v>
      </c>
      <c r="P78" s="22">
        <f t="shared" si="14"/>
        <v>19.088413475194841</v>
      </c>
      <c r="Q78" s="11">
        <f t="shared" si="15"/>
        <v>404.06514489863855</v>
      </c>
      <c r="R78" s="7">
        <f t="shared" si="12"/>
        <v>58</v>
      </c>
      <c r="S78" s="11">
        <f t="shared" si="16"/>
        <v>11341.690618879027</v>
      </c>
      <c r="T78" s="11">
        <f t="shared" si="17"/>
        <v>14744.197804542735</v>
      </c>
      <c r="U78" s="4">
        <v>9</v>
      </c>
      <c r="V78" s="4">
        <v>9</v>
      </c>
      <c r="W78" s="4">
        <v>9</v>
      </c>
      <c r="X78" s="4">
        <v>9</v>
      </c>
      <c r="AB78" s="4">
        <f t="shared" ref="AB78" si="94">SUM(U78:AA78)</f>
        <v>36</v>
      </c>
      <c r="AC78" s="3">
        <f t="shared" si="6"/>
        <v>15</v>
      </c>
      <c r="AD78" s="42">
        <f t="shared" si="7"/>
        <v>22.84</v>
      </c>
      <c r="AE78" s="3">
        <f t="shared" si="8"/>
        <v>56</v>
      </c>
      <c r="AF78" s="42">
        <f t="shared" si="9"/>
        <v>12.136666666666667</v>
      </c>
      <c r="AJ78" s="3">
        <v>9</v>
      </c>
      <c r="AK78" s="3">
        <v>2</v>
      </c>
      <c r="AL78" t="s">
        <v>387</v>
      </c>
    </row>
    <row r="79" spans="1:38" x14ac:dyDescent="0.2">
      <c r="B79" s="4">
        <v>8</v>
      </c>
      <c r="C79" s="2" t="s">
        <v>662</v>
      </c>
      <c r="D79" s="29">
        <v>1450029</v>
      </c>
      <c r="E79" s="29">
        <v>6241418</v>
      </c>
      <c r="F79" s="7">
        <v>14</v>
      </c>
      <c r="G79" s="9">
        <v>59</v>
      </c>
      <c r="H79" s="12">
        <v>53.2</v>
      </c>
      <c r="I79" s="7">
        <v>56</v>
      </c>
      <c r="J79" s="7">
        <v>17</v>
      </c>
      <c r="K79" s="12">
        <v>53.2</v>
      </c>
      <c r="L79" s="19">
        <f t="shared" si="86"/>
        <v>14.998111111111111</v>
      </c>
      <c r="M79" s="19">
        <f t="shared" si="87"/>
        <v>56.298111111111112</v>
      </c>
      <c r="N79" s="11">
        <f t="shared" si="88"/>
        <v>96680.774616062758</v>
      </c>
      <c r="O79" s="11">
        <f t="shared" si="89"/>
        <v>110863.7195248311</v>
      </c>
      <c r="P79" s="22">
        <f t="shared" si="14"/>
        <v>26.005708027277397</v>
      </c>
      <c r="Q79" s="11">
        <f t="shared" si="15"/>
        <v>430.07085292591597</v>
      </c>
      <c r="R79" s="7">
        <f t="shared" si="12"/>
        <v>59</v>
      </c>
      <c r="S79" s="11">
        <f t="shared" si="16"/>
        <v>11867.039806159173</v>
      </c>
      <c r="T79" s="11">
        <f t="shared" si="17"/>
        <v>15427.151748006925</v>
      </c>
      <c r="V79" s="4">
        <v>9</v>
      </c>
      <c r="AB79" s="4">
        <f t="shared" si="5"/>
        <v>9</v>
      </c>
      <c r="AC79" s="3">
        <f t="shared" si="6"/>
        <v>14</v>
      </c>
      <c r="AD79" s="42">
        <f t="shared" si="7"/>
        <v>59.88666666666667</v>
      </c>
      <c r="AE79" s="3">
        <f t="shared" si="8"/>
        <v>56</v>
      </c>
      <c r="AF79" s="42">
        <f t="shared" si="9"/>
        <v>17.886666666666667</v>
      </c>
      <c r="AJ79" s="3">
        <v>9</v>
      </c>
      <c r="AL79" t="s">
        <v>2923</v>
      </c>
    </row>
    <row r="80" spans="1:38" x14ac:dyDescent="0.2">
      <c r="B80" s="4">
        <v>9</v>
      </c>
      <c r="C80" s="1" t="s">
        <v>663</v>
      </c>
      <c r="D80" s="7">
        <v>1443800</v>
      </c>
      <c r="E80" s="7">
        <v>6286025</v>
      </c>
      <c r="F80" s="7">
        <v>14</v>
      </c>
      <c r="G80" s="9">
        <v>53</v>
      </c>
      <c r="H80" s="12">
        <v>16.38</v>
      </c>
      <c r="I80" s="7">
        <v>56</v>
      </c>
      <c r="J80" s="7">
        <v>41</v>
      </c>
      <c r="K80" s="12">
        <v>52.68</v>
      </c>
      <c r="L80" s="19">
        <f t="shared" si="86"/>
        <v>14.887883333333333</v>
      </c>
      <c r="M80" s="19">
        <f t="shared" si="87"/>
        <v>56.697966666666666</v>
      </c>
      <c r="N80" s="11">
        <f t="shared" si="88"/>
        <v>96978.191437556045</v>
      </c>
      <c r="O80" s="11">
        <f t="shared" si="89"/>
        <v>110868.61433596384</v>
      </c>
      <c r="P80" s="22">
        <f t="shared" si="14"/>
        <v>45.039814497841796</v>
      </c>
      <c r="Q80" s="11">
        <f t="shared" si="15"/>
        <v>475.11066742375777</v>
      </c>
      <c r="R80" s="7">
        <f t="shared" si="12"/>
        <v>60</v>
      </c>
      <c r="S80" s="11">
        <f t="shared" si="16"/>
        <v>12891.336109431295</v>
      </c>
      <c r="T80" s="11">
        <f t="shared" si="17"/>
        <v>16758.736942260683</v>
      </c>
      <c r="AB80" s="4">
        <f t="shared" si="5"/>
        <v>0</v>
      </c>
      <c r="AC80" s="3">
        <f t="shared" si="6"/>
        <v>14</v>
      </c>
      <c r="AD80" s="42">
        <f t="shared" si="7"/>
        <v>53.273000000000003</v>
      </c>
      <c r="AE80" s="3">
        <f t="shared" si="8"/>
        <v>56</v>
      </c>
      <c r="AF80" s="42">
        <f t="shared" si="9"/>
        <v>41.878</v>
      </c>
      <c r="AJ80" s="3">
        <v>9</v>
      </c>
      <c r="AK80" s="3">
        <v>1</v>
      </c>
      <c r="AL80" t="s">
        <v>494</v>
      </c>
    </row>
    <row r="81" spans="1:38" x14ac:dyDescent="0.2">
      <c r="A81" s="4">
        <v>1</v>
      </c>
      <c r="B81" s="4">
        <v>9</v>
      </c>
      <c r="C81" s="1" t="s">
        <v>711</v>
      </c>
      <c r="D81" s="29">
        <v>1442881</v>
      </c>
      <c r="E81" s="29">
        <v>6294282</v>
      </c>
      <c r="F81" s="7">
        <v>14</v>
      </c>
      <c r="G81" s="9">
        <v>52</v>
      </c>
      <c r="H81" s="12">
        <v>15.78</v>
      </c>
      <c r="I81" s="7">
        <v>56</v>
      </c>
      <c r="J81" s="7">
        <v>46</v>
      </c>
      <c r="K81" s="12">
        <v>19.2</v>
      </c>
      <c r="L81" s="19">
        <f t="shared" si="86"/>
        <v>14.87105</v>
      </c>
      <c r="M81" s="19">
        <f t="shared" si="87"/>
        <v>56.771999999999998</v>
      </c>
      <c r="N81" s="11">
        <f t="shared" si="88"/>
        <v>97026.168293429175</v>
      </c>
      <c r="O81" s="11">
        <f t="shared" si="89"/>
        <v>110869.47791164659</v>
      </c>
      <c r="P81" s="22">
        <f t="shared" si="14"/>
        <v>8.3079847135150651</v>
      </c>
      <c r="Q81" s="11">
        <f t="shared" si="15"/>
        <v>483.41865213727283</v>
      </c>
      <c r="R81" s="7">
        <f t="shared" si="12"/>
        <v>61</v>
      </c>
      <c r="S81" s="11">
        <f t="shared" si="16"/>
        <v>12901.730584909512</v>
      </c>
      <c r="T81" s="11">
        <f t="shared" si="17"/>
        <v>16772.249760382365</v>
      </c>
      <c r="V81" s="4">
        <v>9</v>
      </c>
      <c r="W81" s="4">
        <v>9</v>
      </c>
      <c r="AA81" s="4">
        <v>9</v>
      </c>
      <c r="AB81" s="4">
        <f t="shared" ref="AB81" si="95">SUM(U81:AA81)</f>
        <v>27</v>
      </c>
      <c r="AC81" s="3">
        <f t="shared" si="6"/>
        <v>14</v>
      </c>
      <c r="AD81" s="42">
        <f t="shared" si="7"/>
        <v>52.262999999999998</v>
      </c>
      <c r="AE81" s="3">
        <f t="shared" si="8"/>
        <v>56</v>
      </c>
      <c r="AF81" s="42">
        <f t="shared" si="9"/>
        <v>46.32</v>
      </c>
      <c r="AJ81" s="3">
        <v>7</v>
      </c>
      <c r="AL81" s="13" t="s">
        <v>2993</v>
      </c>
    </row>
    <row r="82" spans="1:38" x14ac:dyDescent="0.2">
      <c r="B82" s="4">
        <v>8</v>
      </c>
      <c r="C82" s="1" t="s">
        <v>664</v>
      </c>
      <c r="D82" s="7">
        <v>1438120</v>
      </c>
      <c r="E82" s="7">
        <v>6296800</v>
      </c>
      <c r="F82" s="7">
        <v>14</v>
      </c>
      <c r="G82" s="9">
        <v>47</v>
      </c>
      <c r="H82" s="12">
        <v>33.299999999999997</v>
      </c>
      <c r="I82" s="7">
        <v>56</v>
      </c>
      <c r="J82" s="7">
        <v>47</v>
      </c>
      <c r="K82" s="12">
        <v>38.4</v>
      </c>
      <c r="L82" s="19">
        <f t="shared" si="86"/>
        <v>14.792583333333333</v>
      </c>
      <c r="M82" s="19">
        <f t="shared" si="87"/>
        <v>56.793999999999997</v>
      </c>
      <c r="N82" s="11">
        <f t="shared" si="88"/>
        <v>97218.989245736884</v>
      </c>
      <c r="O82" s="11">
        <f t="shared" si="89"/>
        <v>110870.86664084235</v>
      </c>
      <c r="P82" s="22">
        <f t="shared" si="14"/>
        <v>5.385856013671364</v>
      </c>
      <c r="Q82" s="11">
        <f t="shared" si="15"/>
        <v>488.80450815094417</v>
      </c>
      <c r="R82" s="7">
        <f t="shared" si="12"/>
        <v>62</v>
      </c>
      <c r="S82" s="11">
        <f t="shared" si="16"/>
        <v>12835.060310802211</v>
      </c>
      <c r="T82" s="11">
        <f t="shared" si="17"/>
        <v>16685.578404042877</v>
      </c>
      <c r="U82" s="4">
        <v>9</v>
      </c>
      <c r="AB82" s="4">
        <f t="shared" si="5"/>
        <v>9</v>
      </c>
      <c r="AC82" s="3">
        <f t="shared" si="6"/>
        <v>14</v>
      </c>
      <c r="AD82" s="42">
        <f t="shared" si="7"/>
        <v>47.555</v>
      </c>
      <c r="AE82" s="3">
        <f t="shared" si="8"/>
        <v>56</v>
      </c>
      <c r="AF82" s="42">
        <f t="shared" si="9"/>
        <v>47.64</v>
      </c>
      <c r="AJ82" s="3">
        <v>8</v>
      </c>
      <c r="AK82" s="3">
        <v>1</v>
      </c>
      <c r="AL82" t="s">
        <v>2043</v>
      </c>
    </row>
    <row r="83" spans="1:38" x14ac:dyDescent="0.2">
      <c r="A83" s="4">
        <v>1</v>
      </c>
      <c r="B83" s="4">
        <v>9</v>
      </c>
      <c r="C83" s="2" t="s">
        <v>665</v>
      </c>
      <c r="D83" s="7">
        <v>1424800</v>
      </c>
      <c r="E83" s="7">
        <v>6291073</v>
      </c>
      <c r="F83" s="7">
        <v>14</v>
      </c>
      <c r="G83" s="9">
        <v>34</v>
      </c>
      <c r="H83" s="12">
        <v>34.799999999999997</v>
      </c>
      <c r="I83" s="7">
        <v>56</v>
      </c>
      <c r="J83" s="7">
        <v>44</v>
      </c>
      <c r="K83" s="12">
        <v>26.22</v>
      </c>
      <c r="L83" s="19">
        <f t="shared" si="86"/>
        <v>14.576333333333332</v>
      </c>
      <c r="M83" s="19">
        <f t="shared" si="87"/>
        <v>56.740616666666668</v>
      </c>
      <c r="N83" s="11">
        <f t="shared" si="88"/>
        <v>97747.490223878893</v>
      </c>
      <c r="O83" s="11">
        <f t="shared" si="89"/>
        <v>110874.24440516889</v>
      </c>
      <c r="P83" s="22">
        <f t="shared" si="14"/>
        <v>14.498997517069931</v>
      </c>
      <c r="Q83" s="11">
        <f t="shared" si="15"/>
        <v>503.30350566801411</v>
      </c>
      <c r="R83" s="7">
        <f t="shared" si="12"/>
        <v>63</v>
      </c>
      <c r="S83" s="11">
        <f t="shared" si="16"/>
        <v>13006.001702024238</v>
      </c>
      <c r="T83" s="11">
        <f t="shared" si="17"/>
        <v>16907.802212631508</v>
      </c>
      <c r="AB83" s="4">
        <f t="shared" si="5"/>
        <v>0</v>
      </c>
      <c r="AC83" s="3">
        <f t="shared" si="6"/>
        <v>14</v>
      </c>
      <c r="AD83" s="42">
        <f t="shared" si="7"/>
        <v>34.58</v>
      </c>
      <c r="AE83" s="3">
        <f t="shared" si="8"/>
        <v>56</v>
      </c>
      <c r="AF83" s="42">
        <f t="shared" si="9"/>
        <v>44.436999999999998</v>
      </c>
      <c r="AJ83" s="3">
        <v>4</v>
      </c>
      <c r="AK83" s="3">
        <v>1</v>
      </c>
      <c r="AL83" t="s">
        <v>2044</v>
      </c>
    </row>
    <row r="84" spans="1:38" x14ac:dyDescent="0.2">
      <c r="A84" s="4">
        <v>1</v>
      </c>
      <c r="B84" s="4">
        <v>9</v>
      </c>
      <c r="C84" s="2" t="s">
        <v>666</v>
      </c>
      <c r="D84" s="7">
        <v>1390852</v>
      </c>
      <c r="E84" s="7">
        <v>6299264</v>
      </c>
      <c r="F84" s="7">
        <v>14</v>
      </c>
      <c r="G84" s="9">
        <v>1</v>
      </c>
      <c r="H84" s="12">
        <v>5.94</v>
      </c>
      <c r="I84" s="7">
        <v>56</v>
      </c>
      <c r="J84" s="7">
        <v>48</v>
      </c>
      <c r="K84" s="12">
        <v>26.76</v>
      </c>
      <c r="L84" s="19">
        <f t="shared" si="86"/>
        <v>14.018316666666667</v>
      </c>
      <c r="M84" s="19">
        <f t="shared" si="87"/>
        <v>56.807433333333336</v>
      </c>
      <c r="N84" s="11">
        <f t="shared" si="88"/>
        <v>99216.762830534804</v>
      </c>
      <c r="O84" s="11">
        <f t="shared" si="89"/>
        <v>110888.0234570241</v>
      </c>
      <c r="P84" s="22">
        <f t="shared" si="14"/>
        <v>34.922187574663759</v>
      </c>
      <c r="Q84" s="11">
        <f t="shared" si="15"/>
        <v>538.22569324267783</v>
      </c>
      <c r="R84" s="7">
        <f t="shared" si="12"/>
        <v>64</v>
      </c>
      <c r="S84" s="11">
        <f t="shared" si="16"/>
        <v>13691.116071860617</v>
      </c>
      <c r="T84" s="11">
        <f t="shared" si="17"/>
        <v>17798.450893418802</v>
      </c>
      <c r="V84" s="4">
        <v>9</v>
      </c>
      <c r="W84" s="4">
        <v>9</v>
      </c>
      <c r="AB84" s="4">
        <f t="shared" ref="AB84:AB173" si="96">SUM(U84:AA84)</f>
        <v>18</v>
      </c>
      <c r="AC84" s="3">
        <f t="shared" ref="AC84:AC173" si="97">F84</f>
        <v>14</v>
      </c>
      <c r="AD84" s="42">
        <f t="shared" ref="AD84:AD173" si="98">G84+H84/60</f>
        <v>1.099</v>
      </c>
      <c r="AE84" s="3">
        <f t="shared" ref="AE84:AE173" si="99">I84</f>
        <v>56</v>
      </c>
      <c r="AF84" s="42">
        <f t="shared" ref="AF84:AF173" si="100">J84+K84/60</f>
        <v>48.445999999999998</v>
      </c>
      <c r="AJ84" s="3">
        <v>9</v>
      </c>
      <c r="AK84" s="3">
        <v>2</v>
      </c>
      <c r="AL84" t="s">
        <v>2924</v>
      </c>
    </row>
    <row r="85" spans="1:38" x14ac:dyDescent="0.2">
      <c r="A85" s="4">
        <v>1</v>
      </c>
      <c r="B85" s="4">
        <v>9</v>
      </c>
      <c r="C85" s="1" t="s">
        <v>667</v>
      </c>
      <c r="D85" s="7">
        <v>1380050</v>
      </c>
      <c r="E85" s="7">
        <v>6287340</v>
      </c>
      <c r="F85" s="7">
        <v>13</v>
      </c>
      <c r="G85" s="9">
        <v>55</v>
      </c>
      <c r="H85" s="12">
        <v>48.06</v>
      </c>
      <c r="I85" s="7">
        <v>56</v>
      </c>
      <c r="J85" s="7">
        <v>42</v>
      </c>
      <c r="K85" s="12">
        <v>22.74</v>
      </c>
      <c r="L85" s="19">
        <f t="shared" si="86"/>
        <v>13.930016666666667</v>
      </c>
      <c r="M85" s="19">
        <f t="shared" si="87"/>
        <v>56.706316666666666</v>
      </c>
      <c r="N85" s="11">
        <f t="shared" si="88"/>
        <v>99070.233225373027</v>
      </c>
      <c r="O85" s="11">
        <f t="shared" si="89"/>
        <v>110875.47859894503</v>
      </c>
      <c r="P85" s="22">
        <f t="shared" si="14"/>
        <v>16.089281525288815</v>
      </c>
      <c r="Q85" s="11">
        <f t="shared" si="15"/>
        <v>554.31497476796665</v>
      </c>
      <c r="R85" s="7">
        <f t="shared" si="12"/>
        <v>65</v>
      </c>
      <c r="S85" s="11">
        <f t="shared" si="16"/>
        <v>13883.458137265381</v>
      </c>
      <c r="T85" s="11">
        <f t="shared" si="17"/>
        <v>18048.495578444996</v>
      </c>
      <c r="V85" s="4">
        <v>9</v>
      </c>
      <c r="W85" s="4">
        <v>9</v>
      </c>
      <c r="AB85" s="4">
        <f t="shared" si="96"/>
        <v>18</v>
      </c>
      <c r="AC85" s="3">
        <f t="shared" si="97"/>
        <v>13</v>
      </c>
      <c r="AD85" s="42">
        <f t="shared" si="98"/>
        <v>55.801000000000002</v>
      </c>
      <c r="AE85" s="3">
        <f t="shared" si="99"/>
        <v>56</v>
      </c>
      <c r="AF85" s="42">
        <f t="shared" si="100"/>
        <v>42.378999999999998</v>
      </c>
      <c r="AJ85" s="3">
        <v>9</v>
      </c>
      <c r="AK85" s="3">
        <v>1</v>
      </c>
      <c r="AL85" s="14" t="s">
        <v>2045</v>
      </c>
    </row>
    <row r="86" spans="1:38" x14ac:dyDescent="0.2">
      <c r="B86" s="4">
        <v>9</v>
      </c>
      <c r="C86" s="1" t="s">
        <v>668</v>
      </c>
      <c r="D86" s="29">
        <v>1380864</v>
      </c>
      <c r="E86" s="29">
        <v>6287340</v>
      </c>
      <c r="F86" s="7">
        <v>13</v>
      </c>
      <c r="G86" s="9">
        <v>51</v>
      </c>
      <c r="H86" s="12">
        <v>37.619999999999997</v>
      </c>
      <c r="I86" s="7">
        <v>56</v>
      </c>
      <c r="J86" s="7">
        <v>41</v>
      </c>
      <c r="K86" s="12">
        <v>52.68</v>
      </c>
      <c r="L86" s="19">
        <f t="shared" si="86"/>
        <v>13.86045</v>
      </c>
      <c r="M86" s="19">
        <f t="shared" si="87"/>
        <v>56.697966666666666</v>
      </c>
      <c r="N86" s="11">
        <f t="shared" si="88"/>
        <v>99626.202612469293</v>
      </c>
      <c r="O86" s="11">
        <f t="shared" si="89"/>
        <v>110891.80740755548</v>
      </c>
      <c r="P86" s="22">
        <f t="shared" si="14"/>
        <v>0.81399999999999995</v>
      </c>
      <c r="Q86" s="11">
        <f t="shared" si="15"/>
        <v>555.12897476796661</v>
      </c>
      <c r="R86" s="7">
        <f t="shared" si="12"/>
        <v>66</v>
      </c>
      <c r="S86" s="11">
        <f t="shared" si="16"/>
        <v>13693.181377609844</v>
      </c>
      <c r="T86" s="11">
        <f t="shared" si="17"/>
        <v>17801.135790892797</v>
      </c>
      <c r="W86" s="4">
        <v>9</v>
      </c>
      <c r="AB86" s="4">
        <f t="shared" si="96"/>
        <v>9</v>
      </c>
      <c r="AC86" s="3">
        <f t="shared" si="97"/>
        <v>13</v>
      </c>
      <c r="AD86" s="42">
        <f t="shared" si="98"/>
        <v>51.627000000000002</v>
      </c>
      <c r="AE86" s="3">
        <f t="shared" si="99"/>
        <v>56</v>
      </c>
      <c r="AF86" s="42">
        <f t="shared" si="100"/>
        <v>41.878</v>
      </c>
      <c r="AJ86" s="3">
        <v>9</v>
      </c>
      <c r="AK86" s="3">
        <v>2</v>
      </c>
      <c r="AL86" t="s">
        <v>2046</v>
      </c>
    </row>
    <row r="87" spans="1:38" x14ac:dyDescent="0.2">
      <c r="B87" s="4">
        <v>9</v>
      </c>
      <c r="C87" s="2" t="s">
        <v>2047</v>
      </c>
      <c r="D87" s="29">
        <v>1380864</v>
      </c>
      <c r="E87" s="29">
        <v>6287350</v>
      </c>
      <c r="F87" s="7">
        <v>13</v>
      </c>
      <c r="G87" s="9">
        <v>51</v>
      </c>
      <c r="H87" s="12">
        <v>37.619999999999997</v>
      </c>
      <c r="I87" s="7">
        <v>56</v>
      </c>
      <c r="J87" s="7">
        <v>41</v>
      </c>
      <c r="K87" s="12">
        <v>52.68</v>
      </c>
      <c r="L87" s="19">
        <f t="shared" ref="L87" si="101">(H87/60+G87)/60+F87</f>
        <v>13.86045</v>
      </c>
      <c r="M87" s="19">
        <f t="shared" ref="M87" si="102">(K87/60+J87)/60+I87</f>
        <v>56.697966666666666</v>
      </c>
      <c r="N87" s="11">
        <f t="shared" ref="N87" si="103">D87/L87</f>
        <v>99626.202612469293</v>
      </c>
      <c r="O87" s="11">
        <f t="shared" ref="O87" si="104">E87/M87</f>
        <v>110891.98378072347</v>
      </c>
      <c r="P87" s="22">
        <f t="shared" ref="P87:P150" si="105">SQRT(POWER(D87-D86,2)+POWER(E87-E86,2))/1000</f>
        <v>0.01</v>
      </c>
      <c r="Q87" s="11">
        <f t="shared" ref="Q87:Q150" si="106">Q86+P87</f>
        <v>555.1389747679666</v>
      </c>
      <c r="R87" s="7">
        <f t="shared" si="12"/>
        <v>67</v>
      </c>
      <c r="S87" s="11">
        <f t="shared" ref="S87:S150" si="107">Q87/R87*1628</f>
        <v>13489.048521227607</v>
      </c>
      <c r="T87" s="11">
        <f t="shared" ref="T87:T150" si="108">S87*1.3</f>
        <v>17535.76307759589</v>
      </c>
      <c r="W87" s="4">
        <v>9</v>
      </c>
      <c r="AB87" s="4">
        <f t="shared" ref="AB87" si="109">SUM(U87:AA87)</f>
        <v>9</v>
      </c>
      <c r="AC87" s="3">
        <f t="shared" ref="AC87" si="110">F87</f>
        <v>13</v>
      </c>
      <c r="AD87" s="42">
        <f t="shared" ref="AD87" si="111">G87+H87/60</f>
        <v>51.627000000000002</v>
      </c>
      <c r="AE87" s="3">
        <f t="shared" ref="AE87" si="112">I87</f>
        <v>56</v>
      </c>
      <c r="AF87" s="42">
        <f t="shared" ref="AF87" si="113">J87+K87/60</f>
        <v>41.878</v>
      </c>
      <c r="AJ87" s="3">
        <v>9</v>
      </c>
      <c r="AK87" s="3">
        <v>2</v>
      </c>
      <c r="AL87" t="s">
        <v>2046</v>
      </c>
    </row>
    <row r="88" spans="1:38" x14ac:dyDescent="0.2">
      <c r="A88" s="4">
        <v>1</v>
      </c>
      <c r="B88" s="4">
        <v>9</v>
      </c>
      <c r="C88" s="1" t="s">
        <v>669</v>
      </c>
      <c r="D88" s="7">
        <v>1375835</v>
      </c>
      <c r="E88" s="7">
        <v>6288425</v>
      </c>
      <c r="F88" s="7">
        <v>13</v>
      </c>
      <c r="G88" s="9">
        <v>46</v>
      </c>
      <c r="H88" s="12">
        <v>40.380000000000003</v>
      </c>
      <c r="I88" s="7">
        <v>56</v>
      </c>
      <c r="J88" s="7">
        <v>42</v>
      </c>
      <c r="K88" s="12">
        <v>23.04</v>
      </c>
      <c r="L88" s="19">
        <f t="shared" si="86"/>
        <v>13.777883333333333</v>
      </c>
      <c r="M88" s="19">
        <f t="shared" si="87"/>
        <v>56.706400000000002</v>
      </c>
      <c r="N88" s="11">
        <f t="shared" si="88"/>
        <v>99858.226892616542</v>
      </c>
      <c r="O88" s="11">
        <f t="shared" si="89"/>
        <v>110894.44930378228</v>
      </c>
      <c r="P88" s="22">
        <f t="shared" si="105"/>
        <v>5.1426127600666174</v>
      </c>
      <c r="Q88" s="11">
        <f t="shared" si="106"/>
        <v>560.28158752803324</v>
      </c>
      <c r="R88" s="7">
        <f t="shared" si="12"/>
        <v>68</v>
      </c>
      <c r="S88" s="11">
        <f t="shared" si="107"/>
        <v>13413.80036022997</v>
      </c>
      <c r="T88" s="11">
        <f t="shared" si="108"/>
        <v>17437.940468298963</v>
      </c>
      <c r="U88" s="4">
        <v>9</v>
      </c>
      <c r="V88" s="4">
        <v>9</v>
      </c>
      <c r="W88" s="4">
        <v>9</v>
      </c>
      <c r="AB88" s="4">
        <f t="shared" si="96"/>
        <v>27</v>
      </c>
      <c r="AC88" s="3">
        <f t="shared" si="97"/>
        <v>13</v>
      </c>
      <c r="AD88" s="42">
        <f t="shared" si="98"/>
        <v>46.673000000000002</v>
      </c>
      <c r="AE88" s="3">
        <f t="shared" si="99"/>
        <v>56</v>
      </c>
      <c r="AF88" s="42">
        <f t="shared" si="100"/>
        <v>42.384</v>
      </c>
      <c r="AJ88" s="3">
        <v>9</v>
      </c>
      <c r="AK88" s="3">
        <v>1</v>
      </c>
      <c r="AL88" t="s">
        <v>48</v>
      </c>
    </row>
    <row r="89" spans="1:38" x14ac:dyDescent="0.2">
      <c r="A89" s="4">
        <v>1</v>
      </c>
      <c r="B89" s="4">
        <v>9</v>
      </c>
      <c r="C89" s="1" t="s">
        <v>670</v>
      </c>
      <c r="D89" s="29">
        <v>1375107</v>
      </c>
      <c r="E89" s="29">
        <v>6287068</v>
      </c>
      <c r="F89" s="7">
        <v>13</v>
      </c>
      <c r="G89" s="9">
        <v>46</v>
      </c>
      <c r="H89" s="12">
        <v>0.06</v>
      </c>
      <c r="I89" s="7">
        <v>56</v>
      </c>
      <c r="J89" s="7">
        <v>41</v>
      </c>
      <c r="K89" s="12">
        <v>38.46</v>
      </c>
      <c r="L89" s="19">
        <f t="shared" si="86"/>
        <v>13.766683333333333</v>
      </c>
      <c r="M89" s="19">
        <f t="shared" si="87"/>
        <v>56.69401666666667</v>
      </c>
      <c r="N89" s="11">
        <f t="shared" si="88"/>
        <v>99886.586093721446</v>
      </c>
      <c r="O89" s="11">
        <f t="shared" si="89"/>
        <v>110894.73580545389</v>
      </c>
      <c r="P89" s="22">
        <f t="shared" si="105"/>
        <v>1.5399457782662351</v>
      </c>
      <c r="Q89" s="11">
        <f t="shared" si="106"/>
        <v>561.82153330629944</v>
      </c>
      <c r="R89" s="7">
        <f t="shared" si="12"/>
        <v>69</v>
      </c>
      <c r="S89" s="11">
        <f t="shared" si="107"/>
        <v>13255.731249603705</v>
      </c>
      <c r="T89" s="11">
        <f t="shared" si="108"/>
        <v>17232.450624484816</v>
      </c>
      <c r="AB89" s="4">
        <f t="shared" si="96"/>
        <v>0</v>
      </c>
      <c r="AC89" s="3">
        <f t="shared" si="97"/>
        <v>13</v>
      </c>
      <c r="AD89" s="42">
        <f t="shared" si="98"/>
        <v>46.000999999999998</v>
      </c>
      <c r="AE89" s="3">
        <f t="shared" si="99"/>
        <v>56</v>
      </c>
      <c r="AF89" s="42">
        <f t="shared" si="100"/>
        <v>41.640999999999998</v>
      </c>
      <c r="AJ89" s="3">
        <v>9</v>
      </c>
      <c r="AL89" t="s">
        <v>47</v>
      </c>
    </row>
    <row r="90" spans="1:38" x14ac:dyDescent="0.2">
      <c r="B90" s="4">
        <v>8</v>
      </c>
      <c r="C90" s="2" t="s">
        <v>1997</v>
      </c>
      <c r="D90" s="29">
        <v>1363130</v>
      </c>
      <c r="E90" s="29">
        <v>6261094</v>
      </c>
      <c r="F90" s="7">
        <v>13</v>
      </c>
      <c r="G90" s="9">
        <v>35</v>
      </c>
      <c r="H90" s="12">
        <v>6.2</v>
      </c>
      <c r="I90" s="7">
        <v>56</v>
      </c>
      <c r="J90" s="7">
        <v>27</v>
      </c>
      <c r="K90" s="12">
        <v>27.3</v>
      </c>
      <c r="L90" s="19">
        <f t="shared" ref="L90" si="114">(H90/60+G90)/60+F90</f>
        <v>13.585055555555556</v>
      </c>
      <c r="M90" s="19">
        <f t="shared" ref="M90" si="115">(K90/60+J90)/60+I90</f>
        <v>56.457583333333332</v>
      </c>
      <c r="N90" s="11">
        <f t="shared" ref="N90" si="116">D90/L90</f>
        <v>100340.40673779602</v>
      </c>
      <c r="O90" s="11">
        <f t="shared" ref="O90" si="117">E90/M90</f>
        <v>110899.07910215782</v>
      </c>
      <c r="P90" s="22">
        <f t="shared" si="105"/>
        <v>28.602398588230326</v>
      </c>
      <c r="Q90" s="11">
        <f t="shared" si="106"/>
        <v>590.4239318945298</v>
      </c>
      <c r="R90" s="7">
        <f t="shared" si="12"/>
        <v>70</v>
      </c>
      <c r="S90" s="11">
        <f t="shared" si="107"/>
        <v>13731.573730347063</v>
      </c>
      <c r="T90" s="11">
        <f t="shared" si="108"/>
        <v>17851.045849451184</v>
      </c>
      <c r="U90" s="4">
        <v>3</v>
      </c>
      <c r="AB90" s="4">
        <f t="shared" ref="AB90" si="118">SUM(U90:AA90)</f>
        <v>3</v>
      </c>
      <c r="AC90" s="3">
        <f t="shared" si="97"/>
        <v>13</v>
      </c>
      <c r="AD90" s="42">
        <f t="shared" si="98"/>
        <v>35.103333333333332</v>
      </c>
      <c r="AE90" s="3">
        <f t="shared" si="99"/>
        <v>56</v>
      </c>
      <c r="AF90" s="42">
        <f t="shared" si="100"/>
        <v>27.454999999999998</v>
      </c>
      <c r="AJ90" s="3">
        <v>9</v>
      </c>
      <c r="AL90" t="s">
        <v>2925</v>
      </c>
    </row>
    <row r="91" spans="1:38" x14ac:dyDescent="0.2">
      <c r="B91" s="4">
        <v>8</v>
      </c>
      <c r="C91" s="2" t="s">
        <v>671</v>
      </c>
      <c r="D91" s="29">
        <v>1318488</v>
      </c>
      <c r="E91" s="29">
        <v>6291233</v>
      </c>
      <c r="F91" s="7">
        <v>12</v>
      </c>
      <c r="G91" s="9">
        <v>50</v>
      </c>
      <c r="H91" s="12">
        <v>26.7</v>
      </c>
      <c r="I91" s="7">
        <v>56</v>
      </c>
      <c r="J91" s="7">
        <v>42</v>
      </c>
      <c r="K91" s="12">
        <v>46.2</v>
      </c>
      <c r="L91" s="19">
        <f t="shared" si="86"/>
        <v>12.84075</v>
      </c>
      <c r="M91" s="19">
        <f t="shared" si="87"/>
        <v>56.712833333333336</v>
      </c>
      <c r="N91" s="11">
        <f t="shared" si="88"/>
        <v>102679.98364581508</v>
      </c>
      <c r="O91" s="11">
        <f t="shared" si="89"/>
        <v>110931.38237377195</v>
      </c>
      <c r="P91" s="22">
        <f t="shared" si="105"/>
        <v>53.863415088536669</v>
      </c>
      <c r="Q91" s="11">
        <f t="shared" si="106"/>
        <v>644.28734698306653</v>
      </c>
      <c r="R91" s="7">
        <f t="shared" ref="R91:R154" si="119">R90+1</f>
        <v>71</v>
      </c>
      <c r="S91" s="11">
        <f t="shared" si="107"/>
        <v>14773.236632231439</v>
      </c>
      <c r="T91" s="11">
        <f t="shared" si="108"/>
        <v>19205.20762190087</v>
      </c>
      <c r="AB91" s="4">
        <f t="shared" si="96"/>
        <v>0</v>
      </c>
      <c r="AC91" s="3">
        <f t="shared" si="97"/>
        <v>12</v>
      </c>
      <c r="AD91" s="42">
        <f t="shared" si="98"/>
        <v>50.445</v>
      </c>
      <c r="AE91" s="3">
        <f t="shared" si="99"/>
        <v>56</v>
      </c>
      <c r="AF91" s="42">
        <f t="shared" si="100"/>
        <v>42.77</v>
      </c>
      <c r="AJ91" s="3">
        <v>9</v>
      </c>
      <c r="AK91" s="3" t="s">
        <v>2998</v>
      </c>
      <c r="AL91" s="13" t="s">
        <v>2048</v>
      </c>
    </row>
    <row r="92" spans="1:38" x14ac:dyDescent="0.2">
      <c r="A92" s="4">
        <v>1</v>
      </c>
      <c r="B92" s="4">
        <v>8</v>
      </c>
      <c r="C92" s="2" t="s">
        <v>672</v>
      </c>
      <c r="D92" s="29">
        <v>1313322</v>
      </c>
      <c r="E92" s="29">
        <v>6303466</v>
      </c>
      <c r="F92" s="7">
        <v>12</v>
      </c>
      <c r="G92" s="9">
        <v>44</v>
      </c>
      <c r="H92" s="12">
        <v>51.4</v>
      </c>
      <c r="I92" s="7">
        <v>56</v>
      </c>
      <c r="J92" s="7">
        <v>49</v>
      </c>
      <c r="K92" s="12">
        <v>13.8</v>
      </c>
      <c r="L92" s="19">
        <f t="shared" si="86"/>
        <v>12.747611111111111</v>
      </c>
      <c r="M92" s="19">
        <f t="shared" si="87"/>
        <v>56.820500000000003</v>
      </c>
      <c r="N92" s="11">
        <f t="shared" si="88"/>
        <v>103024.95020853581</v>
      </c>
      <c r="O92" s="11">
        <f t="shared" si="89"/>
        <v>110936.47539180401</v>
      </c>
      <c r="P92" s="22">
        <f t="shared" si="105"/>
        <v>13.279075457274878</v>
      </c>
      <c r="Q92" s="11">
        <f t="shared" si="106"/>
        <v>657.5664224403414</v>
      </c>
      <c r="R92" s="7">
        <f t="shared" si="119"/>
        <v>72</v>
      </c>
      <c r="S92" s="11">
        <f t="shared" si="107"/>
        <v>14868.307440734387</v>
      </c>
      <c r="T92" s="11">
        <f t="shared" si="108"/>
        <v>19328.799672954705</v>
      </c>
      <c r="AA92" s="4">
        <v>9</v>
      </c>
      <c r="AB92" s="4">
        <f t="shared" si="96"/>
        <v>9</v>
      </c>
      <c r="AC92" s="3">
        <f t="shared" si="97"/>
        <v>12</v>
      </c>
      <c r="AD92" s="42">
        <f t="shared" si="98"/>
        <v>44.856666666666669</v>
      </c>
      <c r="AE92" s="3">
        <f t="shared" si="99"/>
        <v>56</v>
      </c>
      <c r="AF92" s="42">
        <f t="shared" si="100"/>
        <v>49.23</v>
      </c>
      <c r="AJ92" s="3">
        <v>9</v>
      </c>
      <c r="AK92" s="57" t="s">
        <v>2296</v>
      </c>
      <c r="AL92" s="13" t="s">
        <v>2049</v>
      </c>
    </row>
    <row r="93" spans="1:38" x14ac:dyDescent="0.2">
      <c r="B93" s="4">
        <v>8</v>
      </c>
      <c r="C93" s="1" t="s">
        <v>673</v>
      </c>
      <c r="D93" s="29">
        <v>1368675</v>
      </c>
      <c r="E93" s="29">
        <v>6341050</v>
      </c>
      <c r="F93" s="7">
        <v>13</v>
      </c>
      <c r="G93" s="9">
        <v>38</v>
      </c>
      <c r="H93" s="12">
        <v>1.62</v>
      </c>
      <c r="I93" s="7">
        <v>57</v>
      </c>
      <c r="J93" s="7">
        <v>10</v>
      </c>
      <c r="K93" s="12">
        <v>36.06</v>
      </c>
      <c r="L93" s="19">
        <f t="shared" si="86"/>
        <v>13.633783333333334</v>
      </c>
      <c r="M93" s="19">
        <f t="shared" si="87"/>
        <v>57.176683333333337</v>
      </c>
      <c r="N93" s="11">
        <f t="shared" si="88"/>
        <v>100388.49573424838</v>
      </c>
      <c r="O93" s="11">
        <f t="shared" si="89"/>
        <v>110902.72520762397</v>
      </c>
      <c r="P93" s="22">
        <f t="shared" si="105"/>
        <v>66.906738561971466</v>
      </c>
      <c r="Q93" s="11">
        <f t="shared" si="106"/>
        <v>724.47316100231285</v>
      </c>
      <c r="R93" s="7">
        <f t="shared" si="119"/>
        <v>73</v>
      </c>
      <c r="S93" s="11">
        <f t="shared" si="107"/>
        <v>16156.743919339253</v>
      </c>
      <c r="T93" s="11">
        <f t="shared" si="108"/>
        <v>21003.767095141029</v>
      </c>
      <c r="V93" s="4">
        <v>6</v>
      </c>
      <c r="W93" s="4">
        <v>6</v>
      </c>
      <c r="AB93" s="4">
        <f t="shared" si="96"/>
        <v>12</v>
      </c>
      <c r="AC93" s="3">
        <f t="shared" si="97"/>
        <v>13</v>
      </c>
      <c r="AD93" s="42">
        <f t="shared" si="98"/>
        <v>38.027000000000001</v>
      </c>
      <c r="AE93" s="3">
        <f t="shared" si="99"/>
        <v>57</v>
      </c>
      <c r="AF93" s="42">
        <f t="shared" si="100"/>
        <v>10.601000000000001</v>
      </c>
      <c r="AJ93" s="3">
        <v>9</v>
      </c>
      <c r="AL93" t="s">
        <v>2926</v>
      </c>
    </row>
    <row r="94" spans="1:38" x14ac:dyDescent="0.2">
      <c r="B94" s="4">
        <v>8</v>
      </c>
      <c r="C94" s="2" t="s">
        <v>674</v>
      </c>
      <c r="D94" s="29">
        <v>1377427</v>
      </c>
      <c r="E94" s="29">
        <v>6339327</v>
      </c>
      <c r="F94" s="7">
        <v>13</v>
      </c>
      <c r="G94" s="9">
        <v>46</v>
      </c>
      <c r="H94" s="12">
        <v>45.3</v>
      </c>
      <c r="I94" s="7">
        <v>57</v>
      </c>
      <c r="J94" s="7">
        <v>9</v>
      </c>
      <c r="K94" s="12">
        <v>49.1</v>
      </c>
      <c r="L94" s="19">
        <f t="shared" si="86"/>
        <v>13.779249999999999</v>
      </c>
      <c r="M94" s="19">
        <f t="shared" si="87"/>
        <v>57.16363888888889</v>
      </c>
      <c r="N94" s="11">
        <f t="shared" si="88"/>
        <v>99963.858700582408</v>
      </c>
      <c r="O94" s="11">
        <f t="shared" si="89"/>
        <v>110897.89109335722</v>
      </c>
      <c r="P94" s="22">
        <f t="shared" si="105"/>
        <v>8.9199906390085424</v>
      </c>
      <c r="Q94" s="11">
        <f t="shared" si="106"/>
        <v>733.39315164132142</v>
      </c>
      <c r="R94" s="7">
        <f t="shared" si="119"/>
        <v>74</v>
      </c>
      <c r="S94" s="11">
        <f t="shared" si="107"/>
        <v>16134.649336109072</v>
      </c>
      <c r="T94" s="11">
        <f t="shared" si="108"/>
        <v>20975.044136941793</v>
      </c>
      <c r="AB94" s="4">
        <f t="shared" si="96"/>
        <v>0</v>
      </c>
      <c r="AC94" s="3">
        <f t="shared" si="97"/>
        <v>13</v>
      </c>
      <c r="AD94" s="42">
        <f t="shared" si="98"/>
        <v>46.755000000000003</v>
      </c>
      <c r="AE94" s="3">
        <f t="shared" si="99"/>
        <v>57</v>
      </c>
      <c r="AF94" s="42">
        <f t="shared" si="100"/>
        <v>9.8183333333333334</v>
      </c>
      <c r="AJ94" s="3">
        <v>9</v>
      </c>
      <c r="AL94" s="13" t="s">
        <v>2927</v>
      </c>
    </row>
    <row r="95" spans="1:38" x14ac:dyDescent="0.2">
      <c r="A95" s="4">
        <v>1</v>
      </c>
      <c r="B95" s="4">
        <v>9</v>
      </c>
      <c r="C95" s="2" t="s">
        <v>675</v>
      </c>
      <c r="D95" s="29">
        <v>1379010</v>
      </c>
      <c r="E95" s="29">
        <v>6339570</v>
      </c>
      <c r="F95" s="7">
        <v>13</v>
      </c>
      <c r="G95" s="9">
        <v>48</v>
      </c>
      <c r="H95" s="12">
        <v>18.96</v>
      </c>
      <c r="I95" s="7">
        <v>57</v>
      </c>
      <c r="J95" s="7">
        <v>9</v>
      </c>
      <c r="K95" s="12">
        <v>58.44</v>
      </c>
      <c r="L95" s="19">
        <f t="shared" si="86"/>
        <v>13.805266666666666</v>
      </c>
      <c r="M95" s="19">
        <f t="shared" si="87"/>
        <v>57.166233333333331</v>
      </c>
      <c r="N95" s="11">
        <f t="shared" si="88"/>
        <v>99890.13854615872</v>
      </c>
      <c r="O95" s="11">
        <f t="shared" si="89"/>
        <v>110897.10884105827</v>
      </c>
      <c r="P95" s="22">
        <f t="shared" si="105"/>
        <v>1.601542381580956</v>
      </c>
      <c r="Q95" s="11">
        <f t="shared" si="106"/>
        <v>734.99469402290242</v>
      </c>
      <c r="R95" s="7">
        <f t="shared" si="119"/>
        <v>75</v>
      </c>
      <c r="S95" s="11">
        <f t="shared" si="107"/>
        <v>15954.284824923801</v>
      </c>
      <c r="T95" s="11">
        <f t="shared" si="108"/>
        <v>20740.570272400942</v>
      </c>
      <c r="V95" s="4">
        <v>9</v>
      </c>
      <c r="W95" s="4">
        <v>9</v>
      </c>
      <c r="X95" s="4">
        <v>9</v>
      </c>
      <c r="Y95" s="4">
        <v>9</v>
      </c>
      <c r="AB95" s="4">
        <f t="shared" si="96"/>
        <v>36</v>
      </c>
      <c r="AC95" s="3">
        <f t="shared" si="97"/>
        <v>13</v>
      </c>
      <c r="AD95" s="42">
        <f t="shared" si="98"/>
        <v>48.316000000000003</v>
      </c>
      <c r="AE95" s="3">
        <f t="shared" si="99"/>
        <v>57</v>
      </c>
      <c r="AF95" s="42">
        <f t="shared" si="100"/>
        <v>9.9740000000000002</v>
      </c>
      <c r="AJ95" s="3">
        <v>9</v>
      </c>
      <c r="AK95" s="57" t="s">
        <v>2998</v>
      </c>
      <c r="AL95" s="13" t="s">
        <v>2050</v>
      </c>
    </row>
    <row r="96" spans="1:38" x14ac:dyDescent="0.2">
      <c r="B96" s="4">
        <v>9</v>
      </c>
      <c r="C96" s="1" t="s">
        <v>676</v>
      </c>
      <c r="D96" s="7">
        <v>1380374</v>
      </c>
      <c r="E96" s="7">
        <v>6339080</v>
      </c>
      <c r="F96" s="7">
        <v>13</v>
      </c>
      <c r="G96" s="9">
        <v>49</v>
      </c>
      <c r="H96" s="12">
        <v>40.98</v>
      </c>
      <c r="I96" s="7">
        <v>57</v>
      </c>
      <c r="J96" s="7">
        <v>9</v>
      </c>
      <c r="K96" s="12">
        <v>43.92</v>
      </c>
      <c r="L96" s="19">
        <f t="shared" si="86"/>
        <v>13.828049999999999</v>
      </c>
      <c r="M96" s="19">
        <f t="shared" si="87"/>
        <v>57.162199999999999</v>
      </c>
      <c r="N96" s="11">
        <f t="shared" si="88"/>
        <v>99824.197916553676</v>
      </c>
      <c r="O96" s="11">
        <f t="shared" si="89"/>
        <v>110896.36158160464</v>
      </c>
      <c r="P96" s="22">
        <f t="shared" si="105"/>
        <v>1.4493432995670832</v>
      </c>
      <c r="Q96" s="11">
        <f t="shared" si="106"/>
        <v>736.44403732246951</v>
      </c>
      <c r="R96" s="7">
        <f t="shared" si="119"/>
        <v>76</v>
      </c>
      <c r="S96" s="11">
        <f t="shared" si="107"/>
        <v>15775.406483697112</v>
      </c>
      <c r="T96" s="11">
        <f t="shared" si="108"/>
        <v>20508.028428806247</v>
      </c>
      <c r="AB96" s="4">
        <f t="shared" si="96"/>
        <v>0</v>
      </c>
      <c r="AC96" s="3">
        <f t="shared" si="97"/>
        <v>13</v>
      </c>
      <c r="AD96" s="42">
        <f t="shared" si="98"/>
        <v>49.683</v>
      </c>
      <c r="AE96" s="3">
        <f t="shared" si="99"/>
        <v>57</v>
      </c>
      <c r="AF96" s="42">
        <f t="shared" si="100"/>
        <v>9.7319999999999993</v>
      </c>
      <c r="AJ96" s="3">
        <v>9</v>
      </c>
      <c r="AK96" s="3">
        <v>1</v>
      </c>
      <c r="AL96" s="13" t="s">
        <v>2051</v>
      </c>
    </row>
    <row r="97" spans="1:38" x14ac:dyDescent="0.2">
      <c r="A97" s="4">
        <v>1</v>
      </c>
      <c r="B97" s="4">
        <v>9</v>
      </c>
      <c r="C97" s="1" t="s">
        <v>677</v>
      </c>
      <c r="D97" s="7">
        <v>1393305</v>
      </c>
      <c r="E97" s="7">
        <v>6344050</v>
      </c>
      <c r="F97" s="7">
        <v>14</v>
      </c>
      <c r="G97" s="9">
        <v>2</v>
      </c>
      <c r="H97" s="12">
        <v>22.2</v>
      </c>
      <c r="I97" s="7">
        <v>57</v>
      </c>
      <c r="J97" s="7">
        <v>12</v>
      </c>
      <c r="K97" s="12">
        <v>35.94</v>
      </c>
      <c r="L97" s="19">
        <f t="shared" si="86"/>
        <v>14.0395</v>
      </c>
      <c r="M97" s="19">
        <f t="shared" si="87"/>
        <v>57.209983333333334</v>
      </c>
      <c r="N97" s="11">
        <f t="shared" si="88"/>
        <v>99241.782114747679</v>
      </c>
      <c r="O97" s="11">
        <f t="shared" si="89"/>
        <v>110890.61087531634</v>
      </c>
      <c r="P97" s="22">
        <f t="shared" si="105"/>
        <v>13.853218434717615</v>
      </c>
      <c r="Q97" s="11">
        <f t="shared" si="106"/>
        <v>750.29725575718714</v>
      </c>
      <c r="R97" s="7">
        <f t="shared" si="119"/>
        <v>77</v>
      </c>
      <c r="S97" s="11">
        <f t="shared" si="107"/>
        <v>15863.427693151956</v>
      </c>
      <c r="T97" s="11">
        <f t="shared" si="108"/>
        <v>20622.456001097544</v>
      </c>
      <c r="U97" s="4">
        <v>9</v>
      </c>
      <c r="V97" s="4">
        <v>9</v>
      </c>
      <c r="AB97" s="4">
        <f t="shared" si="96"/>
        <v>18</v>
      </c>
      <c r="AC97" s="3">
        <f t="shared" si="97"/>
        <v>14</v>
      </c>
      <c r="AD97" s="42">
        <f t="shared" si="98"/>
        <v>2.37</v>
      </c>
      <c r="AE97" s="3">
        <f t="shared" si="99"/>
        <v>57</v>
      </c>
      <c r="AF97" s="42">
        <f t="shared" si="100"/>
        <v>12.599</v>
      </c>
      <c r="AJ97" s="3">
        <v>9</v>
      </c>
      <c r="AK97" s="3">
        <v>1</v>
      </c>
      <c r="AL97" t="s">
        <v>197</v>
      </c>
    </row>
    <row r="98" spans="1:38" x14ac:dyDescent="0.2">
      <c r="A98" s="4">
        <v>1</v>
      </c>
      <c r="B98" s="4">
        <v>9</v>
      </c>
      <c r="C98" s="1" t="s">
        <v>678</v>
      </c>
      <c r="D98" s="29">
        <v>1393350</v>
      </c>
      <c r="E98" s="29">
        <v>6331405</v>
      </c>
      <c r="F98" s="7">
        <v>14</v>
      </c>
      <c r="G98" s="9">
        <v>2</v>
      </c>
      <c r="H98" s="12">
        <v>44.34</v>
      </c>
      <c r="I98" s="7">
        <v>57</v>
      </c>
      <c r="J98" s="7">
        <v>5</v>
      </c>
      <c r="K98" s="12">
        <v>47.4</v>
      </c>
      <c r="L98" s="19">
        <f t="shared" si="86"/>
        <v>14.04565</v>
      </c>
      <c r="M98" s="19">
        <f t="shared" si="87"/>
        <v>57.096499999999999</v>
      </c>
      <c r="N98" s="11">
        <f t="shared" si="88"/>
        <v>99201.532146963655</v>
      </c>
      <c r="O98" s="11">
        <f t="shared" si="89"/>
        <v>110889.54664471553</v>
      </c>
      <c r="P98" s="22">
        <f t="shared" si="105"/>
        <v>12.645080070920864</v>
      </c>
      <c r="Q98" s="11">
        <f t="shared" si="106"/>
        <v>762.94233582810796</v>
      </c>
      <c r="R98" s="7">
        <f t="shared" si="119"/>
        <v>78</v>
      </c>
      <c r="S98" s="11">
        <f t="shared" si="107"/>
        <v>15923.975932412302</v>
      </c>
      <c r="T98" s="11">
        <f t="shared" si="108"/>
        <v>20701.168712135994</v>
      </c>
      <c r="U98" s="4">
        <v>9</v>
      </c>
      <c r="AB98" s="4">
        <f t="shared" si="96"/>
        <v>9</v>
      </c>
      <c r="AC98" s="3">
        <f t="shared" si="97"/>
        <v>14</v>
      </c>
      <c r="AD98" s="42">
        <f t="shared" si="98"/>
        <v>2.7389999999999999</v>
      </c>
      <c r="AE98" s="3">
        <f t="shared" si="99"/>
        <v>57</v>
      </c>
      <c r="AF98" s="42">
        <f t="shared" si="100"/>
        <v>5.79</v>
      </c>
      <c r="AJ98" s="3">
        <v>8</v>
      </c>
      <c r="AK98" s="57" t="s">
        <v>2998</v>
      </c>
      <c r="AL98" s="13" t="s">
        <v>276</v>
      </c>
    </row>
    <row r="99" spans="1:38" x14ac:dyDescent="0.2">
      <c r="B99" s="4">
        <v>9</v>
      </c>
      <c r="C99" s="1" t="s">
        <v>679</v>
      </c>
      <c r="D99" s="7">
        <v>1391350</v>
      </c>
      <c r="E99" s="7">
        <v>6323720</v>
      </c>
      <c r="F99" s="7">
        <v>14</v>
      </c>
      <c r="G99" s="9">
        <v>0</v>
      </c>
      <c r="H99" s="12">
        <v>57.6</v>
      </c>
      <c r="I99" s="7">
        <v>57</v>
      </c>
      <c r="J99" s="7">
        <v>1</v>
      </c>
      <c r="K99" s="12">
        <v>37.44</v>
      </c>
      <c r="L99" s="19">
        <f t="shared" si="86"/>
        <v>14.016</v>
      </c>
      <c r="M99" s="19">
        <f t="shared" si="87"/>
        <v>57.02706666666667</v>
      </c>
      <c r="N99" s="11">
        <f t="shared" si="88"/>
        <v>99268.692922374423</v>
      </c>
      <c r="O99" s="11">
        <f t="shared" si="89"/>
        <v>110889.79969745361</v>
      </c>
      <c r="P99" s="22">
        <f t="shared" si="105"/>
        <v>7.9409838811069244</v>
      </c>
      <c r="Q99" s="11">
        <f t="shared" si="106"/>
        <v>770.8833197092149</v>
      </c>
      <c r="R99" s="7">
        <f t="shared" si="119"/>
        <v>79</v>
      </c>
      <c r="S99" s="11">
        <f t="shared" si="107"/>
        <v>15886.051196032935</v>
      </c>
      <c r="T99" s="11">
        <f t="shared" si="108"/>
        <v>20651.866554842814</v>
      </c>
      <c r="U99" s="4">
        <v>9</v>
      </c>
      <c r="AB99" s="4">
        <f t="shared" si="96"/>
        <v>9</v>
      </c>
      <c r="AC99" s="3">
        <f t="shared" si="97"/>
        <v>14</v>
      </c>
      <c r="AD99" s="42">
        <f t="shared" si="98"/>
        <v>0.96000000000000008</v>
      </c>
      <c r="AE99" s="3">
        <f t="shared" si="99"/>
        <v>57</v>
      </c>
      <c r="AF99" s="42">
        <f t="shared" si="100"/>
        <v>1.6240000000000001</v>
      </c>
      <c r="AJ99" s="3">
        <v>9</v>
      </c>
      <c r="AK99" s="3">
        <v>1</v>
      </c>
      <c r="AL99" t="s">
        <v>267</v>
      </c>
    </row>
    <row r="100" spans="1:38" x14ac:dyDescent="0.2">
      <c r="B100" s="4">
        <v>8</v>
      </c>
      <c r="C100" s="1" t="s">
        <v>680</v>
      </c>
      <c r="D100" s="29">
        <v>1376622</v>
      </c>
      <c r="E100" s="29">
        <v>6322887</v>
      </c>
      <c r="F100" s="7">
        <v>13</v>
      </c>
      <c r="G100" s="9">
        <v>46</v>
      </c>
      <c r="H100" s="12">
        <v>26.5</v>
      </c>
      <c r="I100" s="7">
        <v>57</v>
      </c>
      <c r="J100" s="7">
        <v>0</v>
      </c>
      <c r="K100" s="12">
        <v>57.2</v>
      </c>
      <c r="L100" s="19">
        <f t="shared" si="86"/>
        <v>13.774027777777778</v>
      </c>
      <c r="M100" s="19">
        <f t="shared" si="87"/>
        <v>57.015888888888888</v>
      </c>
      <c r="N100" s="11">
        <f t="shared" si="88"/>
        <v>99943.315216843286</v>
      </c>
      <c r="O100" s="11">
        <f t="shared" si="89"/>
        <v>110896.92931599963</v>
      </c>
      <c r="P100" s="22">
        <f t="shared" si="105"/>
        <v>14.751537987613359</v>
      </c>
      <c r="Q100" s="11">
        <f t="shared" si="106"/>
        <v>785.63485769682825</v>
      </c>
      <c r="R100" s="7">
        <f t="shared" si="119"/>
        <v>80</v>
      </c>
      <c r="S100" s="11">
        <f t="shared" si="107"/>
        <v>15987.669354130456</v>
      </c>
      <c r="T100" s="11">
        <f t="shared" si="108"/>
        <v>20783.970160369594</v>
      </c>
      <c r="W100" s="4">
        <v>7</v>
      </c>
      <c r="AB100" s="4">
        <f t="shared" si="96"/>
        <v>7</v>
      </c>
      <c r="AC100" s="3">
        <f t="shared" si="97"/>
        <v>13</v>
      </c>
      <c r="AD100" s="42">
        <f t="shared" si="98"/>
        <v>46.44166666666667</v>
      </c>
      <c r="AE100" s="3">
        <f t="shared" si="99"/>
        <v>57</v>
      </c>
      <c r="AF100" s="42">
        <f t="shared" si="100"/>
        <v>0.95333333333333337</v>
      </c>
      <c r="AJ100" s="3">
        <v>9</v>
      </c>
      <c r="AL100" s="13" t="s">
        <v>2052</v>
      </c>
    </row>
    <row r="101" spans="1:38" x14ac:dyDescent="0.2">
      <c r="B101" s="4">
        <v>9</v>
      </c>
      <c r="C101" s="2" t="s">
        <v>685</v>
      </c>
      <c r="D101" s="7">
        <v>1389050</v>
      </c>
      <c r="E101" s="7">
        <v>6315125</v>
      </c>
      <c r="F101" s="7">
        <v>13</v>
      </c>
      <c r="G101" s="9">
        <v>58</v>
      </c>
      <c r="H101" s="12">
        <v>54.9</v>
      </c>
      <c r="I101" s="7">
        <v>56</v>
      </c>
      <c r="J101" s="7">
        <v>56</v>
      </c>
      <c r="K101" s="12">
        <v>57.72</v>
      </c>
      <c r="L101" s="19">
        <f t="shared" ref="L101:L162" si="120">(H101/60+G101)/60+F101</f>
        <v>13.981916666666667</v>
      </c>
      <c r="M101" s="19">
        <f t="shared" ref="M101:M162" si="121">(K101/60+J101)/60+I101</f>
        <v>56.94936666666667</v>
      </c>
      <c r="N101" s="11">
        <f t="shared" ref="N101:N162" si="122">D101/L101</f>
        <v>99346.179291108157</v>
      </c>
      <c r="O101" s="11">
        <f t="shared" ref="O101:O162" si="123">E101/M101</f>
        <v>110890.17085937742</v>
      </c>
      <c r="P101" s="22">
        <f t="shared" si="105"/>
        <v>14.652775436756</v>
      </c>
      <c r="Q101" s="11">
        <f t="shared" si="106"/>
        <v>800.28763313358422</v>
      </c>
      <c r="R101" s="7">
        <f t="shared" si="119"/>
        <v>81</v>
      </c>
      <c r="S101" s="11">
        <f t="shared" si="107"/>
        <v>16084.793416561422</v>
      </c>
      <c r="T101" s="11">
        <f t="shared" si="108"/>
        <v>20910.23144152985</v>
      </c>
      <c r="U101" s="4">
        <v>9</v>
      </c>
      <c r="V101" s="4">
        <v>9</v>
      </c>
      <c r="W101" s="4">
        <v>9</v>
      </c>
      <c r="X101" s="4">
        <v>9</v>
      </c>
      <c r="Y101" s="4">
        <v>9</v>
      </c>
      <c r="AB101" s="4">
        <f t="shared" si="96"/>
        <v>45</v>
      </c>
      <c r="AC101" s="3">
        <f t="shared" si="97"/>
        <v>13</v>
      </c>
      <c r="AD101" s="42">
        <f t="shared" si="98"/>
        <v>58.914999999999999</v>
      </c>
      <c r="AE101" s="3">
        <f t="shared" si="99"/>
        <v>56</v>
      </c>
      <c r="AF101" s="42">
        <f t="shared" si="100"/>
        <v>56.962000000000003</v>
      </c>
      <c r="AJ101" s="3">
        <v>9</v>
      </c>
      <c r="AK101" s="3">
        <v>1</v>
      </c>
      <c r="AL101" s="13" t="s">
        <v>2053</v>
      </c>
    </row>
    <row r="102" spans="1:38" x14ac:dyDescent="0.2">
      <c r="B102" s="4">
        <v>9</v>
      </c>
      <c r="C102" s="2" t="s">
        <v>684</v>
      </c>
      <c r="D102" s="7">
        <v>1389475</v>
      </c>
      <c r="E102" s="7">
        <v>6312050</v>
      </c>
      <c r="F102" s="7">
        <v>13</v>
      </c>
      <c r="G102" s="9">
        <v>59</v>
      </c>
      <c r="H102" s="12">
        <v>24.9</v>
      </c>
      <c r="I102" s="7">
        <v>56</v>
      </c>
      <c r="J102" s="7">
        <v>55</v>
      </c>
      <c r="K102" s="12">
        <v>18.72</v>
      </c>
      <c r="L102" s="19">
        <f t="shared" si="120"/>
        <v>13.99025</v>
      </c>
      <c r="M102" s="19">
        <f t="shared" si="121"/>
        <v>56.921866666666666</v>
      </c>
      <c r="N102" s="11">
        <f t="shared" si="122"/>
        <v>99317.38174800307</v>
      </c>
      <c r="O102" s="11">
        <f t="shared" si="123"/>
        <v>110889.72252022655</v>
      </c>
      <c r="P102" s="22">
        <f t="shared" si="105"/>
        <v>3.1042309836737343</v>
      </c>
      <c r="Q102" s="11">
        <f t="shared" si="106"/>
        <v>803.39186411725791</v>
      </c>
      <c r="R102" s="7">
        <f t="shared" si="119"/>
        <v>82</v>
      </c>
      <c r="S102" s="11">
        <f t="shared" si="107"/>
        <v>15950.267741254829</v>
      </c>
      <c r="T102" s="11">
        <f t="shared" si="108"/>
        <v>20735.348063631278</v>
      </c>
      <c r="V102" s="4">
        <v>9</v>
      </c>
      <c r="AB102" s="4">
        <f t="shared" si="96"/>
        <v>9</v>
      </c>
      <c r="AC102" s="3">
        <f t="shared" si="97"/>
        <v>13</v>
      </c>
      <c r="AD102" s="42">
        <f t="shared" si="98"/>
        <v>59.414999999999999</v>
      </c>
      <c r="AE102" s="3">
        <f t="shared" si="99"/>
        <v>56</v>
      </c>
      <c r="AF102" s="42">
        <f t="shared" si="100"/>
        <v>55.311999999999998</v>
      </c>
      <c r="AJ102" s="3">
        <v>9</v>
      </c>
      <c r="AL102" s="13" t="s">
        <v>2054</v>
      </c>
    </row>
    <row r="103" spans="1:38" x14ac:dyDescent="0.2">
      <c r="B103" s="4">
        <v>9</v>
      </c>
      <c r="C103" s="1" t="s">
        <v>683</v>
      </c>
      <c r="D103" s="7">
        <v>1389260</v>
      </c>
      <c r="E103" s="7">
        <v>6310280</v>
      </c>
      <c r="F103" s="7">
        <v>13</v>
      </c>
      <c r="G103" s="9">
        <v>59</v>
      </c>
      <c r="H103" s="12">
        <v>14.94</v>
      </c>
      <c r="I103" s="7">
        <v>56</v>
      </c>
      <c r="J103" s="7">
        <v>54</v>
      </c>
      <c r="K103" s="12">
        <v>21.36</v>
      </c>
      <c r="L103" s="19">
        <f t="shared" si="120"/>
        <v>13.987483333333333</v>
      </c>
      <c r="M103" s="19">
        <f t="shared" si="121"/>
        <v>56.90593333333333</v>
      </c>
      <c r="N103" s="11">
        <f t="shared" si="122"/>
        <v>99321.655432416359</v>
      </c>
      <c r="O103" s="11">
        <f t="shared" si="123"/>
        <v>110889.66704116385</v>
      </c>
      <c r="P103" s="22">
        <f t="shared" si="105"/>
        <v>1.7830100953163446</v>
      </c>
      <c r="Q103" s="11">
        <f t="shared" si="106"/>
        <v>805.17487421257431</v>
      </c>
      <c r="R103" s="7">
        <f t="shared" si="119"/>
        <v>83</v>
      </c>
      <c r="S103" s="11">
        <f t="shared" si="107"/>
        <v>15793.068617085191</v>
      </c>
      <c r="T103" s="11">
        <f t="shared" si="108"/>
        <v>20530.989202210749</v>
      </c>
      <c r="U103" s="4">
        <v>9</v>
      </c>
      <c r="AB103" s="4">
        <f t="shared" si="96"/>
        <v>9</v>
      </c>
      <c r="AC103" s="3">
        <f t="shared" si="97"/>
        <v>13</v>
      </c>
      <c r="AD103" s="42">
        <f t="shared" si="98"/>
        <v>59.249000000000002</v>
      </c>
      <c r="AE103" s="3">
        <f t="shared" si="99"/>
        <v>56</v>
      </c>
      <c r="AF103" s="42">
        <f t="shared" si="100"/>
        <v>54.356000000000002</v>
      </c>
      <c r="AJ103" s="3">
        <v>9</v>
      </c>
      <c r="AK103" s="3">
        <v>1</v>
      </c>
      <c r="AL103" t="s">
        <v>266</v>
      </c>
    </row>
    <row r="104" spans="1:38" x14ac:dyDescent="0.2">
      <c r="A104" s="4">
        <v>1</v>
      </c>
      <c r="B104" s="4">
        <v>9</v>
      </c>
      <c r="C104" s="1" t="s">
        <v>682</v>
      </c>
      <c r="D104" s="7">
        <v>1388310</v>
      </c>
      <c r="E104" s="7">
        <v>6303830</v>
      </c>
      <c r="F104" s="7">
        <v>13</v>
      </c>
      <c r="G104" s="9">
        <v>58</v>
      </c>
      <c r="H104" s="12">
        <v>29.04</v>
      </c>
      <c r="I104" s="7">
        <v>56</v>
      </c>
      <c r="J104" s="7">
        <v>50</v>
      </c>
      <c r="K104" s="12">
        <v>52.14</v>
      </c>
      <c r="L104" s="19">
        <f t="shared" si="120"/>
        <v>13.974733333333333</v>
      </c>
      <c r="M104" s="19">
        <f t="shared" si="121"/>
        <v>56.847816666666667</v>
      </c>
      <c r="N104" s="11">
        <f t="shared" si="122"/>
        <v>99344.2927950921</v>
      </c>
      <c r="O104" s="11">
        <f t="shared" si="123"/>
        <v>110889.57095684414</v>
      </c>
      <c r="P104" s="22">
        <f t="shared" si="105"/>
        <v>6.519585876418839</v>
      </c>
      <c r="Q104" s="11">
        <f t="shared" si="106"/>
        <v>811.6944600889932</v>
      </c>
      <c r="R104" s="7">
        <f t="shared" si="119"/>
        <v>84</v>
      </c>
      <c r="S104" s="11">
        <f t="shared" si="107"/>
        <v>15731.411678867629</v>
      </c>
      <c r="T104" s="11">
        <f t="shared" si="108"/>
        <v>20450.835182527917</v>
      </c>
      <c r="U104" s="4">
        <v>9</v>
      </c>
      <c r="V104" s="4">
        <v>9</v>
      </c>
      <c r="W104" s="4">
        <v>9</v>
      </c>
      <c r="Z104" s="4">
        <v>9</v>
      </c>
      <c r="AB104" s="4">
        <f t="shared" si="96"/>
        <v>36</v>
      </c>
      <c r="AC104" s="3">
        <f t="shared" si="97"/>
        <v>13</v>
      </c>
      <c r="AD104" s="42">
        <f t="shared" si="98"/>
        <v>58.484000000000002</v>
      </c>
      <c r="AE104" s="3">
        <f t="shared" si="99"/>
        <v>56</v>
      </c>
      <c r="AF104" s="42">
        <f t="shared" si="100"/>
        <v>50.869</v>
      </c>
      <c r="AJ104" s="3">
        <v>9</v>
      </c>
      <c r="AK104" s="3">
        <v>1</v>
      </c>
      <c r="AL104" t="s">
        <v>2055</v>
      </c>
    </row>
    <row r="105" spans="1:38" x14ac:dyDescent="0.2">
      <c r="B105" s="4">
        <v>9</v>
      </c>
      <c r="C105" s="2" t="s">
        <v>681</v>
      </c>
      <c r="D105" s="29">
        <v>1386034</v>
      </c>
      <c r="E105" s="29">
        <v>6302525</v>
      </c>
      <c r="F105" s="7">
        <v>13</v>
      </c>
      <c r="G105" s="9">
        <v>56</v>
      </c>
      <c r="H105" s="12">
        <v>16.920000000000002</v>
      </c>
      <c r="I105" s="7">
        <v>56</v>
      </c>
      <c r="J105" s="7">
        <v>50</v>
      </c>
      <c r="K105" s="12">
        <v>7.98</v>
      </c>
      <c r="L105" s="19">
        <f t="shared" si="120"/>
        <v>13.938033333333333</v>
      </c>
      <c r="M105" s="19">
        <f t="shared" si="121"/>
        <v>56.835549999999998</v>
      </c>
      <c r="N105" s="11">
        <f t="shared" si="122"/>
        <v>99442.580373606033</v>
      </c>
      <c r="O105" s="11">
        <f t="shared" si="123"/>
        <v>110890.54297882224</v>
      </c>
      <c r="P105" s="22">
        <f t="shared" si="105"/>
        <v>2.623585523667944</v>
      </c>
      <c r="Q105" s="11">
        <f t="shared" si="106"/>
        <v>814.31804561266119</v>
      </c>
      <c r="R105" s="7">
        <f t="shared" si="119"/>
        <v>85</v>
      </c>
      <c r="S105" s="11">
        <f t="shared" si="107"/>
        <v>15596.585626557795</v>
      </c>
      <c r="T105" s="11">
        <f t="shared" si="108"/>
        <v>20275.561314525134</v>
      </c>
      <c r="AB105" s="4">
        <f t="shared" ref="AB105" si="124">SUM(U105:AA105)</f>
        <v>0</v>
      </c>
      <c r="AC105" s="3">
        <f t="shared" si="97"/>
        <v>13</v>
      </c>
      <c r="AD105" s="42">
        <f t="shared" si="98"/>
        <v>56.281999999999996</v>
      </c>
      <c r="AE105" s="3">
        <f t="shared" si="99"/>
        <v>56</v>
      </c>
      <c r="AF105" s="42">
        <f t="shared" si="100"/>
        <v>50.133000000000003</v>
      </c>
      <c r="AJ105" s="3">
        <v>9</v>
      </c>
      <c r="AK105" s="3">
        <v>1</v>
      </c>
      <c r="AL105" s="13" t="s">
        <v>2183</v>
      </c>
    </row>
    <row r="106" spans="1:38" x14ac:dyDescent="0.2">
      <c r="A106" s="4">
        <v>1</v>
      </c>
      <c r="B106" s="4">
        <v>9</v>
      </c>
      <c r="C106" s="2" t="s">
        <v>686</v>
      </c>
      <c r="D106" s="7">
        <v>1399725</v>
      </c>
      <c r="E106" s="7">
        <v>6305450</v>
      </c>
      <c r="F106" s="7">
        <v>14</v>
      </c>
      <c r="G106" s="9">
        <v>9</v>
      </c>
      <c r="H106" s="12">
        <v>39.9</v>
      </c>
      <c r="I106" s="7">
        <v>56</v>
      </c>
      <c r="J106" s="7">
        <v>51</v>
      </c>
      <c r="K106" s="12">
        <v>53.88</v>
      </c>
      <c r="L106" s="19">
        <f t="shared" si="120"/>
        <v>14.161083333333334</v>
      </c>
      <c r="M106" s="19">
        <f t="shared" si="121"/>
        <v>56.864966666666668</v>
      </c>
      <c r="N106" s="11">
        <f t="shared" si="122"/>
        <v>98843.073446593655</v>
      </c>
      <c r="O106" s="11">
        <f t="shared" si="123"/>
        <v>110884.61612861815</v>
      </c>
      <c r="P106" s="22">
        <f t="shared" si="105"/>
        <v>13.999968071392162</v>
      </c>
      <c r="Q106" s="11">
        <f t="shared" si="106"/>
        <v>828.31801368405331</v>
      </c>
      <c r="R106" s="7">
        <f t="shared" si="119"/>
        <v>86</v>
      </c>
      <c r="S106" s="11">
        <f t="shared" si="107"/>
        <v>15680.252631135336</v>
      </c>
      <c r="T106" s="11">
        <f t="shared" si="108"/>
        <v>20384.328420475937</v>
      </c>
      <c r="V106" s="4">
        <v>9</v>
      </c>
      <c r="AB106" s="4">
        <f t="shared" si="96"/>
        <v>9</v>
      </c>
      <c r="AC106" s="3">
        <f t="shared" si="97"/>
        <v>14</v>
      </c>
      <c r="AD106" s="42">
        <f t="shared" si="98"/>
        <v>9.6649999999999991</v>
      </c>
      <c r="AE106" s="3">
        <f t="shared" si="99"/>
        <v>56</v>
      </c>
      <c r="AF106" s="42">
        <f t="shared" si="100"/>
        <v>51.898000000000003</v>
      </c>
      <c r="AJ106" s="3">
        <v>9</v>
      </c>
      <c r="AK106" s="3">
        <v>1</v>
      </c>
      <c r="AL106" t="s">
        <v>2056</v>
      </c>
    </row>
    <row r="107" spans="1:38" x14ac:dyDescent="0.2">
      <c r="A107" s="4">
        <v>1</v>
      </c>
      <c r="B107" s="4">
        <v>8</v>
      </c>
      <c r="C107" s="2" t="s">
        <v>687</v>
      </c>
      <c r="D107" s="7">
        <v>1399690</v>
      </c>
      <c r="E107" s="7">
        <v>6303980</v>
      </c>
      <c r="F107" s="7">
        <v>14</v>
      </c>
      <c r="G107" s="9">
        <v>9</v>
      </c>
      <c r="H107" s="12">
        <v>39.9</v>
      </c>
      <c r="I107" s="7">
        <v>56</v>
      </c>
      <c r="J107" s="7">
        <v>51</v>
      </c>
      <c r="K107" s="12">
        <v>6.3</v>
      </c>
      <c r="L107" s="19">
        <f t="shared" si="120"/>
        <v>14.161083333333334</v>
      </c>
      <c r="M107" s="19">
        <f t="shared" si="121"/>
        <v>56.851750000000003</v>
      </c>
      <c r="N107" s="11">
        <f t="shared" si="122"/>
        <v>98840.601884272037</v>
      </c>
      <c r="O107" s="11">
        <f t="shared" si="123"/>
        <v>110884.53741529504</v>
      </c>
      <c r="P107" s="22">
        <f t="shared" si="105"/>
        <v>1.4704166076320002</v>
      </c>
      <c r="Q107" s="11">
        <f t="shared" si="106"/>
        <v>829.78843029168536</v>
      </c>
      <c r="R107" s="7">
        <f t="shared" si="119"/>
        <v>87</v>
      </c>
      <c r="S107" s="11">
        <f t="shared" si="107"/>
        <v>15527.53522430878</v>
      </c>
      <c r="T107" s="11">
        <f t="shared" si="108"/>
        <v>20185.795791601413</v>
      </c>
      <c r="U107" s="4">
        <v>9</v>
      </c>
      <c r="V107" s="4">
        <v>9</v>
      </c>
      <c r="W107" s="4">
        <v>9</v>
      </c>
      <c r="AB107" s="4">
        <f t="shared" si="96"/>
        <v>27</v>
      </c>
      <c r="AC107" s="3">
        <f t="shared" si="97"/>
        <v>14</v>
      </c>
      <c r="AD107" s="42">
        <f t="shared" si="98"/>
        <v>9.6649999999999991</v>
      </c>
      <c r="AE107" s="3">
        <f t="shared" si="99"/>
        <v>56</v>
      </c>
      <c r="AF107" s="42">
        <f t="shared" si="100"/>
        <v>51.104999999999997</v>
      </c>
      <c r="AJ107" s="3">
        <v>6</v>
      </c>
      <c r="AL107" t="s">
        <v>2928</v>
      </c>
    </row>
    <row r="108" spans="1:38" x14ac:dyDescent="0.2">
      <c r="B108" s="4">
        <v>9</v>
      </c>
      <c r="C108" s="1" t="s">
        <v>2994</v>
      </c>
      <c r="D108" s="7">
        <v>1407200</v>
      </c>
      <c r="E108" s="7">
        <v>6319300</v>
      </c>
      <c r="F108" s="7">
        <v>14</v>
      </c>
      <c r="G108" s="9">
        <v>16</v>
      </c>
      <c r="H108" s="12">
        <v>42.66</v>
      </c>
      <c r="I108" s="7">
        <v>56</v>
      </c>
      <c r="J108" s="7">
        <v>59</v>
      </c>
      <c r="K108" s="12">
        <v>27</v>
      </c>
      <c r="L108" s="19">
        <f t="shared" si="120"/>
        <v>14.278516666666667</v>
      </c>
      <c r="M108" s="19">
        <f t="shared" si="121"/>
        <v>56.990833333333335</v>
      </c>
      <c r="N108" s="11">
        <f t="shared" si="122"/>
        <v>98553.654616317523</v>
      </c>
      <c r="O108" s="11">
        <f t="shared" si="123"/>
        <v>110882.74430098408</v>
      </c>
      <c r="P108" s="22">
        <f t="shared" si="105"/>
        <v>17.061726172928694</v>
      </c>
      <c r="Q108" s="11">
        <f t="shared" si="106"/>
        <v>846.85015646461409</v>
      </c>
      <c r="R108" s="7">
        <f t="shared" si="119"/>
        <v>88</v>
      </c>
      <c r="S108" s="11">
        <f t="shared" si="107"/>
        <v>15666.727894595362</v>
      </c>
      <c r="T108" s="11">
        <f t="shared" si="108"/>
        <v>20366.746262973971</v>
      </c>
      <c r="AB108" s="4">
        <f t="shared" si="96"/>
        <v>0</v>
      </c>
      <c r="AC108" s="3">
        <f t="shared" si="97"/>
        <v>14</v>
      </c>
      <c r="AD108" s="42">
        <f t="shared" si="98"/>
        <v>16.710999999999999</v>
      </c>
      <c r="AE108" s="3">
        <f t="shared" si="99"/>
        <v>56</v>
      </c>
      <c r="AF108" s="42">
        <f t="shared" si="100"/>
        <v>59.45</v>
      </c>
      <c r="AJ108" s="3">
        <v>9</v>
      </c>
      <c r="AL108" s="13" t="s">
        <v>2952</v>
      </c>
    </row>
    <row r="109" spans="1:38" x14ac:dyDescent="0.2">
      <c r="B109" s="4">
        <v>9</v>
      </c>
      <c r="C109" t="s">
        <v>2995</v>
      </c>
      <c r="D109" s="29">
        <v>1407214</v>
      </c>
      <c r="E109" s="29">
        <v>6319271</v>
      </c>
      <c r="G109" s="9"/>
      <c r="I109" s="7"/>
      <c r="J109" s="7"/>
      <c r="K109" s="12"/>
      <c r="L109" s="19"/>
      <c r="M109" s="19"/>
      <c r="N109" s="11"/>
      <c r="O109" s="11"/>
      <c r="P109" s="22">
        <f t="shared" si="105"/>
        <v>3.2202484376209234E-2</v>
      </c>
      <c r="Q109" s="11">
        <f t="shared" si="106"/>
        <v>846.88235894899026</v>
      </c>
      <c r="R109" s="7">
        <f t="shared" si="119"/>
        <v>89</v>
      </c>
      <c r="S109" s="11">
        <f t="shared" si="107"/>
        <v>15491.286296280407</v>
      </c>
      <c r="T109" s="11">
        <f t="shared" si="108"/>
        <v>20138.672185164531</v>
      </c>
      <c r="AB109" s="4">
        <f t="shared" ref="AB109:AB110" si="125">SUM(U109:AA109)</f>
        <v>0</v>
      </c>
      <c r="AC109" s="3">
        <f t="shared" ref="AC109:AC110" si="126">F109</f>
        <v>0</v>
      </c>
      <c r="AD109" s="42">
        <f t="shared" ref="AD109:AD110" si="127">G109+H109/60</f>
        <v>0</v>
      </c>
      <c r="AE109" s="3">
        <f t="shared" ref="AE109:AE110" si="128">I109</f>
        <v>0</v>
      </c>
      <c r="AF109" s="42">
        <f t="shared" ref="AF109:AF110" si="129">J109+K109/60</f>
        <v>0</v>
      </c>
      <c r="AJ109" s="3">
        <v>9</v>
      </c>
      <c r="AL109" s="13" t="s">
        <v>2953</v>
      </c>
    </row>
    <row r="110" spans="1:38" x14ac:dyDescent="0.2">
      <c r="B110" s="4">
        <v>9</v>
      </c>
      <c r="C110" t="s">
        <v>2849</v>
      </c>
      <c r="D110" s="29">
        <v>1407190</v>
      </c>
      <c r="E110" s="29">
        <v>6319280</v>
      </c>
      <c r="G110" s="9"/>
      <c r="I110" s="7"/>
      <c r="J110" s="7"/>
      <c r="K110" s="12"/>
      <c r="L110" s="19"/>
      <c r="M110" s="19"/>
      <c r="N110" s="11"/>
      <c r="O110" s="11"/>
      <c r="P110" s="22">
        <f t="shared" si="105"/>
        <v>2.5632011235952594E-2</v>
      </c>
      <c r="Q110" s="11">
        <f t="shared" si="106"/>
        <v>846.90799096022624</v>
      </c>
      <c r="R110" s="7">
        <f t="shared" si="119"/>
        <v>90</v>
      </c>
      <c r="S110" s="11">
        <f t="shared" si="107"/>
        <v>15319.624547591648</v>
      </c>
      <c r="T110" s="11">
        <f t="shared" si="108"/>
        <v>19915.511911869144</v>
      </c>
      <c r="AB110" s="4">
        <f t="shared" si="125"/>
        <v>0</v>
      </c>
      <c r="AC110" s="3">
        <f t="shared" si="126"/>
        <v>0</v>
      </c>
      <c r="AD110" s="42">
        <f t="shared" si="127"/>
        <v>0</v>
      </c>
      <c r="AE110" s="3">
        <f t="shared" si="128"/>
        <v>0</v>
      </c>
      <c r="AF110" s="42">
        <f t="shared" si="129"/>
        <v>0</v>
      </c>
      <c r="AJ110" s="3">
        <v>9</v>
      </c>
      <c r="AL110" s="13" t="s">
        <v>2954</v>
      </c>
    </row>
    <row r="111" spans="1:38" x14ac:dyDescent="0.2">
      <c r="B111" s="4">
        <v>9</v>
      </c>
      <c r="C111" s="2" t="s">
        <v>688</v>
      </c>
      <c r="D111" s="7">
        <v>1407000</v>
      </c>
      <c r="E111" s="7">
        <v>6320310</v>
      </c>
      <c r="F111" s="7">
        <v>14</v>
      </c>
      <c r="G111" s="9">
        <v>16</v>
      </c>
      <c r="H111" s="12">
        <v>29.52</v>
      </c>
      <c r="I111" s="7">
        <v>56</v>
      </c>
      <c r="J111" s="7">
        <v>59</v>
      </c>
      <c r="K111" s="12">
        <v>59.52</v>
      </c>
      <c r="L111" s="19">
        <f t="shared" si="120"/>
        <v>14.274866666666666</v>
      </c>
      <c r="M111" s="19">
        <f t="shared" si="121"/>
        <v>56.999866666666669</v>
      </c>
      <c r="N111" s="11">
        <f t="shared" si="122"/>
        <v>98564.843571218415</v>
      </c>
      <c r="O111" s="11">
        <f t="shared" si="123"/>
        <v>110882.89095413088</v>
      </c>
      <c r="P111" s="22">
        <f t="shared" si="105"/>
        <v>1.0473776778220929</v>
      </c>
      <c r="Q111" s="11">
        <f t="shared" si="106"/>
        <v>847.9553686380483</v>
      </c>
      <c r="R111" s="7">
        <f t="shared" si="119"/>
        <v>91</v>
      </c>
      <c r="S111" s="11">
        <f t="shared" si="107"/>
        <v>15170.014726843325</v>
      </c>
      <c r="T111" s="11">
        <f t="shared" si="108"/>
        <v>19721.019144896323</v>
      </c>
      <c r="AB111" s="4">
        <f t="shared" si="96"/>
        <v>0</v>
      </c>
      <c r="AC111" s="3">
        <f t="shared" si="97"/>
        <v>14</v>
      </c>
      <c r="AD111" s="42">
        <f t="shared" si="98"/>
        <v>16.492000000000001</v>
      </c>
      <c r="AE111" s="3">
        <f t="shared" si="99"/>
        <v>56</v>
      </c>
      <c r="AF111" s="42">
        <f t="shared" si="100"/>
        <v>59.991999999999997</v>
      </c>
      <c r="AJ111" s="3">
        <v>9</v>
      </c>
      <c r="AK111" s="3">
        <v>1</v>
      </c>
      <c r="AL111" t="s">
        <v>437</v>
      </c>
    </row>
    <row r="112" spans="1:38" x14ac:dyDescent="0.2">
      <c r="B112" s="4">
        <v>9</v>
      </c>
      <c r="C112" s="2" t="s">
        <v>689</v>
      </c>
      <c r="D112" s="7">
        <v>1401020</v>
      </c>
      <c r="E112" s="7">
        <v>6328910</v>
      </c>
      <c r="F112" s="7">
        <v>14</v>
      </c>
      <c r="G112" s="9">
        <v>10</v>
      </c>
      <c r="H112" s="12">
        <v>23.22</v>
      </c>
      <c r="I112" s="7">
        <v>57</v>
      </c>
      <c r="J112" s="7">
        <v>4</v>
      </c>
      <c r="K112" s="12">
        <v>32.94</v>
      </c>
      <c r="L112" s="19">
        <f t="shared" si="120"/>
        <v>14.173116666666667</v>
      </c>
      <c r="M112" s="19">
        <f t="shared" si="121"/>
        <v>57.075816666666668</v>
      </c>
      <c r="N112" s="11">
        <f t="shared" si="122"/>
        <v>98850.523349957133</v>
      </c>
      <c r="O112" s="11">
        <f t="shared" si="123"/>
        <v>110886.01739966343</v>
      </c>
      <c r="P112" s="22">
        <f t="shared" si="105"/>
        <v>10.474750593689571</v>
      </c>
      <c r="Q112" s="11">
        <f t="shared" si="106"/>
        <v>858.43011923173788</v>
      </c>
      <c r="R112" s="7">
        <f t="shared" si="119"/>
        <v>92</v>
      </c>
      <c r="S112" s="11">
        <f t="shared" si="107"/>
        <v>15190.480805535533</v>
      </c>
      <c r="T112" s="11">
        <f t="shared" si="108"/>
        <v>19747.625047196194</v>
      </c>
      <c r="W112" s="4">
        <v>9</v>
      </c>
      <c r="AB112" s="4">
        <f t="shared" si="96"/>
        <v>9</v>
      </c>
      <c r="AC112" s="3">
        <f t="shared" si="97"/>
        <v>14</v>
      </c>
      <c r="AD112" s="42">
        <f t="shared" si="98"/>
        <v>10.387</v>
      </c>
      <c r="AE112" s="3">
        <f t="shared" si="99"/>
        <v>57</v>
      </c>
      <c r="AF112" s="42">
        <f t="shared" si="100"/>
        <v>4.5489999999999995</v>
      </c>
      <c r="AJ112" s="3">
        <v>9</v>
      </c>
      <c r="AK112" s="3">
        <v>1</v>
      </c>
      <c r="AL112" t="s">
        <v>277</v>
      </c>
    </row>
    <row r="113" spans="1:38" x14ac:dyDescent="0.2">
      <c r="A113" s="4">
        <v>1</v>
      </c>
      <c r="B113" s="4">
        <v>9</v>
      </c>
      <c r="C113" s="2" t="s">
        <v>690</v>
      </c>
      <c r="D113" s="7">
        <v>1409055</v>
      </c>
      <c r="E113" s="7">
        <v>6326835</v>
      </c>
      <c r="F113" s="7">
        <v>14</v>
      </c>
      <c r="G113" s="9">
        <v>18</v>
      </c>
      <c r="H113" s="12">
        <v>22.68</v>
      </c>
      <c r="I113" s="7">
        <v>57</v>
      </c>
      <c r="J113" s="7">
        <v>3</v>
      </c>
      <c r="K113" s="12">
        <v>31.86</v>
      </c>
      <c r="L113" s="19">
        <f t="shared" si="120"/>
        <v>14.3063</v>
      </c>
      <c r="M113" s="19">
        <f t="shared" si="121"/>
        <v>57.05885</v>
      </c>
      <c r="N113" s="11">
        <f t="shared" si="122"/>
        <v>98491.923138757047</v>
      </c>
      <c r="O113" s="11">
        <f t="shared" si="123"/>
        <v>110882.62381733947</v>
      </c>
      <c r="P113" s="22">
        <f t="shared" si="105"/>
        <v>8.2986053045074986</v>
      </c>
      <c r="Q113" s="11">
        <f t="shared" si="106"/>
        <v>866.72872453624541</v>
      </c>
      <c r="R113" s="7">
        <f t="shared" si="119"/>
        <v>93</v>
      </c>
      <c r="S113" s="11">
        <f t="shared" si="107"/>
        <v>15172.41251123664</v>
      </c>
      <c r="T113" s="11">
        <f t="shared" si="108"/>
        <v>19724.136264607634</v>
      </c>
      <c r="U113" s="4">
        <v>9</v>
      </c>
      <c r="V113" s="4">
        <v>9</v>
      </c>
      <c r="AB113" s="4">
        <f t="shared" si="96"/>
        <v>18</v>
      </c>
      <c r="AC113" s="3">
        <f t="shared" si="97"/>
        <v>14</v>
      </c>
      <c r="AD113" s="42">
        <f t="shared" si="98"/>
        <v>18.378</v>
      </c>
      <c r="AE113" s="3">
        <f t="shared" si="99"/>
        <v>57</v>
      </c>
      <c r="AF113" s="42">
        <f t="shared" si="100"/>
        <v>3.5310000000000001</v>
      </c>
      <c r="AJ113" s="3">
        <v>9</v>
      </c>
      <c r="AK113" s="3">
        <v>1</v>
      </c>
      <c r="AL113" t="s">
        <v>2057</v>
      </c>
    </row>
    <row r="114" spans="1:38" x14ac:dyDescent="0.2">
      <c r="A114" s="4">
        <v>1</v>
      </c>
      <c r="B114" s="4">
        <v>9</v>
      </c>
      <c r="C114" s="1" t="s">
        <v>691</v>
      </c>
      <c r="D114" s="29">
        <v>1420558</v>
      </c>
      <c r="E114" s="29">
        <v>6313433</v>
      </c>
      <c r="F114" s="7">
        <v>14</v>
      </c>
      <c r="G114" s="9">
        <v>30</v>
      </c>
      <c r="H114" s="12">
        <v>0.18</v>
      </c>
      <c r="I114" s="7">
        <v>56</v>
      </c>
      <c r="J114" s="7">
        <v>56</v>
      </c>
      <c r="K114" s="12">
        <v>26.34</v>
      </c>
      <c r="L114" s="19">
        <f t="shared" si="120"/>
        <v>14.50005</v>
      </c>
      <c r="M114" s="19">
        <f t="shared" si="121"/>
        <v>56.940649999999998</v>
      </c>
      <c r="N114" s="11">
        <f t="shared" si="122"/>
        <v>97969.179416622705</v>
      </c>
      <c r="O114" s="11">
        <f t="shared" si="123"/>
        <v>110877.43114980248</v>
      </c>
      <c r="P114" s="22">
        <f t="shared" si="105"/>
        <v>17.6616141108337</v>
      </c>
      <c r="Q114" s="11">
        <f t="shared" si="106"/>
        <v>884.39033864707915</v>
      </c>
      <c r="R114" s="7">
        <f t="shared" si="119"/>
        <v>94</v>
      </c>
      <c r="S114" s="11">
        <f t="shared" si="107"/>
        <v>15316.887992738775</v>
      </c>
      <c r="T114" s="11">
        <f t="shared" si="108"/>
        <v>19911.954390560408</v>
      </c>
      <c r="V114" s="4">
        <v>9</v>
      </c>
      <c r="Y114" s="4">
        <v>9</v>
      </c>
      <c r="AB114" s="4">
        <f t="shared" si="96"/>
        <v>18</v>
      </c>
      <c r="AC114" s="3">
        <f t="shared" si="97"/>
        <v>14</v>
      </c>
      <c r="AD114" s="42">
        <f t="shared" si="98"/>
        <v>30.003</v>
      </c>
      <c r="AE114" s="3">
        <f t="shared" si="99"/>
        <v>56</v>
      </c>
      <c r="AF114" s="42">
        <f t="shared" si="100"/>
        <v>56.439</v>
      </c>
      <c r="AJ114" s="3">
        <v>8</v>
      </c>
      <c r="AK114" s="57" t="s">
        <v>3015</v>
      </c>
      <c r="AL114" t="s">
        <v>2058</v>
      </c>
    </row>
    <row r="115" spans="1:38" x14ac:dyDescent="0.2">
      <c r="A115" s="4">
        <v>1</v>
      </c>
      <c r="B115" s="4">
        <v>9</v>
      </c>
      <c r="C115" s="1" t="s">
        <v>692</v>
      </c>
      <c r="D115" s="7">
        <v>1424550</v>
      </c>
      <c r="E115" s="7">
        <v>6308925</v>
      </c>
      <c r="F115" s="7">
        <v>14</v>
      </c>
      <c r="G115" s="9">
        <v>34</v>
      </c>
      <c r="H115" s="12">
        <v>1.08</v>
      </c>
      <c r="I115" s="7">
        <v>56</v>
      </c>
      <c r="J115" s="7">
        <v>54</v>
      </c>
      <c r="K115" s="12">
        <v>3.06</v>
      </c>
      <c r="L115" s="19">
        <f t="shared" si="120"/>
        <v>14.566966666666668</v>
      </c>
      <c r="M115" s="19">
        <f t="shared" si="121"/>
        <v>56.900849999999998</v>
      </c>
      <c r="N115" s="11">
        <f t="shared" si="122"/>
        <v>97793.180460814299</v>
      </c>
      <c r="O115" s="11">
        <f t="shared" si="123"/>
        <v>110875.76020393369</v>
      </c>
      <c r="P115" s="22">
        <f t="shared" si="105"/>
        <v>6.0214722452237535</v>
      </c>
      <c r="Q115" s="11">
        <f t="shared" si="106"/>
        <v>890.41181089230292</v>
      </c>
      <c r="R115" s="7">
        <f t="shared" si="119"/>
        <v>95</v>
      </c>
      <c r="S115" s="11">
        <f t="shared" si="107"/>
        <v>15258.846611922834</v>
      </c>
      <c r="T115" s="11">
        <f t="shared" si="108"/>
        <v>19836.500595499685</v>
      </c>
      <c r="AB115" s="4">
        <f t="shared" si="96"/>
        <v>0</v>
      </c>
      <c r="AC115" s="3">
        <f t="shared" si="97"/>
        <v>14</v>
      </c>
      <c r="AD115" s="42">
        <f t="shared" si="98"/>
        <v>34.018000000000001</v>
      </c>
      <c r="AE115" s="3">
        <f t="shared" si="99"/>
        <v>56</v>
      </c>
      <c r="AF115" s="42">
        <f t="shared" si="100"/>
        <v>54.051000000000002</v>
      </c>
      <c r="AJ115" s="3">
        <v>9</v>
      </c>
      <c r="AK115" s="3">
        <v>1</v>
      </c>
      <c r="AL115" t="s">
        <v>2060</v>
      </c>
    </row>
    <row r="116" spans="1:38" x14ac:dyDescent="0.2">
      <c r="A116" s="4">
        <v>1</v>
      </c>
      <c r="B116" s="4">
        <v>9</v>
      </c>
      <c r="C116" s="1" t="s">
        <v>2061</v>
      </c>
      <c r="D116" s="7">
        <v>1424550</v>
      </c>
      <c r="E116" s="7">
        <v>6308925</v>
      </c>
      <c r="F116" s="7">
        <v>14</v>
      </c>
      <c r="G116" s="9">
        <v>34</v>
      </c>
      <c r="H116" s="12">
        <v>1.08</v>
      </c>
      <c r="I116" s="7">
        <v>56</v>
      </c>
      <c r="J116" s="7">
        <v>54</v>
      </c>
      <c r="K116" s="12">
        <v>3.06</v>
      </c>
      <c r="L116" s="19">
        <f t="shared" ref="L116" si="130">(H116/60+G116)/60+F116</f>
        <v>14.566966666666668</v>
      </c>
      <c r="M116" s="19">
        <f t="shared" ref="M116" si="131">(K116/60+J116)/60+I116</f>
        <v>56.900849999999998</v>
      </c>
      <c r="N116" s="11">
        <f t="shared" ref="N116" si="132">D116/L116</f>
        <v>97793.180460814299</v>
      </c>
      <c r="O116" s="11">
        <f t="shared" ref="O116" si="133">E116/M116</f>
        <v>110875.76020393369</v>
      </c>
      <c r="P116" s="22">
        <f t="shared" si="105"/>
        <v>0</v>
      </c>
      <c r="Q116" s="11">
        <f t="shared" si="106"/>
        <v>890.41181089230292</v>
      </c>
      <c r="R116" s="7">
        <f t="shared" si="119"/>
        <v>96</v>
      </c>
      <c r="S116" s="11">
        <f t="shared" si="107"/>
        <v>15099.900293048637</v>
      </c>
      <c r="T116" s="11">
        <f t="shared" si="108"/>
        <v>19629.870380963228</v>
      </c>
      <c r="U116" s="4">
        <v>9</v>
      </c>
      <c r="AB116" s="4">
        <f t="shared" ref="AB116" si="134">SUM(U116:AA116)</f>
        <v>9</v>
      </c>
      <c r="AC116" s="3">
        <f t="shared" ref="AC116" si="135">F116</f>
        <v>14</v>
      </c>
      <c r="AD116" s="42">
        <f t="shared" ref="AD116" si="136">G116+H116/60</f>
        <v>34.018000000000001</v>
      </c>
      <c r="AE116" s="3">
        <f t="shared" ref="AE116" si="137">I116</f>
        <v>56</v>
      </c>
      <c r="AF116" s="42">
        <f t="shared" ref="AF116" si="138">J116+K116/60</f>
        <v>54.051000000000002</v>
      </c>
      <c r="AJ116" s="3">
        <v>9</v>
      </c>
      <c r="AK116" s="3">
        <v>1</v>
      </c>
      <c r="AL116" t="s">
        <v>2059</v>
      </c>
    </row>
    <row r="117" spans="1:38" x14ac:dyDescent="0.2">
      <c r="A117" s="4">
        <v>1</v>
      </c>
      <c r="B117" s="4">
        <v>9</v>
      </c>
      <c r="C117" s="1" t="s">
        <v>695</v>
      </c>
      <c r="D117" s="7">
        <v>1439450</v>
      </c>
      <c r="E117" s="7">
        <v>6306075</v>
      </c>
      <c r="F117" s="7">
        <v>14</v>
      </c>
      <c r="G117" s="9">
        <v>48</v>
      </c>
      <c r="H117" s="12">
        <v>43.68</v>
      </c>
      <c r="I117" s="7">
        <v>56</v>
      </c>
      <c r="J117" s="7">
        <v>52</v>
      </c>
      <c r="K117" s="12">
        <v>38.82</v>
      </c>
      <c r="L117" s="19">
        <f t="shared" si="120"/>
        <v>14.812133333333334</v>
      </c>
      <c r="M117" s="19">
        <f t="shared" si="121"/>
        <v>56.877450000000003</v>
      </c>
      <c r="N117" s="11">
        <f t="shared" si="122"/>
        <v>97180.464664104205</v>
      </c>
      <c r="O117" s="11">
        <f t="shared" si="123"/>
        <v>110871.26796296246</v>
      </c>
      <c r="P117" s="22">
        <f t="shared" si="105"/>
        <v>15.170118654776566</v>
      </c>
      <c r="Q117" s="11">
        <f t="shared" si="106"/>
        <v>905.58192954707954</v>
      </c>
      <c r="R117" s="7">
        <f t="shared" si="119"/>
        <v>97</v>
      </c>
      <c r="S117" s="11">
        <f t="shared" si="107"/>
        <v>15198.8389825015</v>
      </c>
      <c r="T117" s="11">
        <f t="shared" si="108"/>
        <v>19758.49067725195</v>
      </c>
      <c r="V117" s="4">
        <v>9</v>
      </c>
      <c r="AB117" s="4">
        <f t="shared" si="96"/>
        <v>9</v>
      </c>
      <c r="AC117" s="3">
        <f t="shared" si="97"/>
        <v>14</v>
      </c>
      <c r="AD117" s="42">
        <f t="shared" si="98"/>
        <v>48.728000000000002</v>
      </c>
      <c r="AE117" s="3">
        <f t="shared" si="99"/>
        <v>56</v>
      </c>
      <c r="AF117" s="42">
        <f t="shared" si="100"/>
        <v>52.646999999999998</v>
      </c>
      <c r="AJ117" s="3">
        <v>9</v>
      </c>
      <c r="AK117" s="3">
        <v>1</v>
      </c>
      <c r="AL117" t="s">
        <v>2062</v>
      </c>
    </row>
    <row r="118" spans="1:38" x14ac:dyDescent="0.2">
      <c r="B118" s="4">
        <v>9</v>
      </c>
      <c r="C118" s="1" t="s">
        <v>2064</v>
      </c>
      <c r="D118" s="7">
        <v>1439150</v>
      </c>
      <c r="E118" s="7">
        <v>6305856</v>
      </c>
      <c r="F118" s="7">
        <v>14</v>
      </c>
      <c r="G118" s="9">
        <v>48</v>
      </c>
      <c r="H118" s="12">
        <v>26.16</v>
      </c>
      <c r="I118" s="7">
        <v>56</v>
      </c>
      <c r="J118" s="7">
        <v>52</v>
      </c>
      <c r="K118" s="12">
        <v>31.62</v>
      </c>
      <c r="L118" s="19">
        <f t="shared" si="120"/>
        <v>14.807266666666667</v>
      </c>
      <c r="M118" s="19">
        <f t="shared" si="121"/>
        <v>56.875450000000001</v>
      </c>
      <c r="N118" s="11">
        <f t="shared" si="122"/>
        <v>97192.144397570562</v>
      </c>
      <c r="O118" s="11">
        <f t="shared" si="123"/>
        <v>110871.31618299284</v>
      </c>
      <c r="P118" s="22">
        <f t="shared" si="105"/>
        <v>0.37143101647546883</v>
      </c>
      <c r="Q118" s="11">
        <f t="shared" si="106"/>
        <v>905.95336056355495</v>
      </c>
      <c r="R118" s="7">
        <f t="shared" si="119"/>
        <v>98</v>
      </c>
      <c r="S118" s="11">
        <f t="shared" si="107"/>
        <v>15049.919091810892</v>
      </c>
      <c r="T118" s="11">
        <f t="shared" si="108"/>
        <v>19564.894819354162</v>
      </c>
      <c r="AB118" s="4">
        <f t="shared" si="96"/>
        <v>0</v>
      </c>
      <c r="AC118" s="3">
        <f t="shared" si="97"/>
        <v>14</v>
      </c>
      <c r="AD118" s="42">
        <f t="shared" si="98"/>
        <v>48.436</v>
      </c>
      <c r="AE118" s="3">
        <f t="shared" si="99"/>
        <v>56</v>
      </c>
      <c r="AF118" s="42">
        <f t="shared" si="100"/>
        <v>52.527000000000001</v>
      </c>
      <c r="AJ118" s="3">
        <v>9</v>
      </c>
      <c r="AK118" s="57" t="s">
        <v>2296</v>
      </c>
      <c r="AL118" t="s">
        <v>2063</v>
      </c>
    </row>
    <row r="119" spans="1:38" x14ac:dyDescent="0.2">
      <c r="B119" s="4">
        <v>9</v>
      </c>
      <c r="C119" s="1" t="s">
        <v>696</v>
      </c>
      <c r="D119" s="29">
        <v>1451735</v>
      </c>
      <c r="E119" s="29">
        <v>6306116</v>
      </c>
      <c r="F119" s="7">
        <v>15</v>
      </c>
      <c r="G119" s="9">
        <v>0</v>
      </c>
      <c r="H119" s="12">
        <v>48.96</v>
      </c>
      <c r="I119" s="7">
        <v>56</v>
      </c>
      <c r="J119" s="7">
        <v>52</v>
      </c>
      <c r="K119" s="12">
        <v>45.36</v>
      </c>
      <c r="L119" s="19">
        <f t="shared" si="120"/>
        <v>15.0136</v>
      </c>
      <c r="M119" s="19">
        <f t="shared" si="121"/>
        <v>56.879266666666666</v>
      </c>
      <c r="N119" s="11">
        <f t="shared" si="122"/>
        <v>96694.663505088713</v>
      </c>
      <c r="O119" s="11">
        <f t="shared" si="123"/>
        <v>110868.44767103186</v>
      </c>
      <c r="P119" s="22">
        <f t="shared" si="105"/>
        <v>12.587685450471028</v>
      </c>
      <c r="Q119" s="11">
        <f t="shared" si="106"/>
        <v>918.54104601402594</v>
      </c>
      <c r="R119" s="7">
        <f t="shared" si="119"/>
        <v>99</v>
      </c>
      <c r="S119" s="11">
        <f t="shared" si="107"/>
        <v>15104.897201119538</v>
      </c>
      <c r="T119" s="11">
        <f t="shared" si="108"/>
        <v>19636.366361455399</v>
      </c>
      <c r="U119" s="4">
        <v>9</v>
      </c>
      <c r="V119" s="4">
        <v>9</v>
      </c>
      <c r="AB119" s="4">
        <f t="shared" si="96"/>
        <v>18</v>
      </c>
      <c r="AC119" s="3">
        <f t="shared" si="97"/>
        <v>15</v>
      </c>
      <c r="AD119" s="42">
        <f t="shared" si="98"/>
        <v>0.81600000000000006</v>
      </c>
      <c r="AE119" s="3">
        <f t="shared" si="99"/>
        <v>56</v>
      </c>
      <c r="AF119" s="42">
        <f t="shared" si="100"/>
        <v>52.756</v>
      </c>
      <c r="AJ119" s="3">
        <v>9</v>
      </c>
      <c r="AK119" s="57" t="s">
        <v>3055</v>
      </c>
      <c r="AL119" t="s">
        <v>2065</v>
      </c>
    </row>
    <row r="120" spans="1:38" x14ac:dyDescent="0.2">
      <c r="B120" s="4">
        <v>8</v>
      </c>
      <c r="C120" s="1" t="s">
        <v>694</v>
      </c>
      <c r="D120" s="29">
        <v>1441484</v>
      </c>
      <c r="E120" s="29">
        <v>6317262</v>
      </c>
      <c r="F120" s="7">
        <v>14</v>
      </c>
      <c r="G120" s="9">
        <v>50</v>
      </c>
      <c r="H120" s="12">
        <v>34.44</v>
      </c>
      <c r="I120" s="7">
        <v>56</v>
      </c>
      <c r="J120" s="7">
        <v>58</v>
      </c>
      <c r="K120" s="12">
        <v>41.34</v>
      </c>
      <c r="L120" s="19">
        <f t="shared" si="120"/>
        <v>14.8429</v>
      </c>
      <c r="M120" s="19">
        <f t="shared" si="121"/>
        <v>56.978149999999999</v>
      </c>
      <c r="N120" s="11">
        <f t="shared" si="122"/>
        <v>97116.062225036891</v>
      </c>
      <c r="O120" s="11">
        <f t="shared" si="123"/>
        <v>110871.65869723745</v>
      </c>
      <c r="P120" s="22">
        <f t="shared" si="105"/>
        <v>15.143193751649616</v>
      </c>
      <c r="Q120" s="11">
        <f t="shared" si="106"/>
        <v>933.68423976567556</v>
      </c>
      <c r="R120" s="7">
        <f t="shared" si="119"/>
        <v>100</v>
      </c>
      <c r="S120" s="11">
        <f t="shared" si="107"/>
        <v>15200.379423385199</v>
      </c>
      <c r="T120" s="11">
        <f t="shared" si="108"/>
        <v>19760.493250400759</v>
      </c>
      <c r="AB120" s="4">
        <f t="shared" si="96"/>
        <v>0</v>
      </c>
      <c r="AC120" s="3">
        <f t="shared" si="97"/>
        <v>14</v>
      </c>
      <c r="AD120" s="42">
        <f t="shared" si="98"/>
        <v>50.573999999999998</v>
      </c>
      <c r="AE120" s="3">
        <f t="shared" si="99"/>
        <v>56</v>
      </c>
      <c r="AF120" s="42">
        <f t="shared" si="100"/>
        <v>58.689</v>
      </c>
      <c r="AJ120" s="3">
        <v>9</v>
      </c>
      <c r="AL120" t="s">
        <v>349</v>
      </c>
    </row>
    <row r="121" spans="1:38" x14ac:dyDescent="0.2">
      <c r="B121" s="4">
        <v>9</v>
      </c>
      <c r="C121" s="2" t="s">
        <v>693</v>
      </c>
      <c r="D121" s="7">
        <v>1440225</v>
      </c>
      <c r="E121" s="7">
        <v>6328950</v>
      </c>
      <c r="F121" s="7">
        <v>14</v>
      </c>
      <c r="G121" s="9">
        <v>49</v>
      </c>
      <c r="H121" s="12">
        <v>9.9600000000000009</v>
      </c>
      <c r="I121" s="7">
        <v>57</v>
      </c>
      <c r="J121" s="7">
        <v>4</v>
      </c>
      <c r="K121" s="12">
        <v>58.56</v>
      </c>
      <c r="L121" s="19">
        <f t="shared" si="120"/>
        <v>14.819433333333333</v>
      </c>
      <c r="M121" s="19">
        <f t="shared" si="121"/>
        <v>57.082933333333337</v>
      </c>
      <c r="N121" s="11">
        <f t="shared" si="122"/>
        <v>97184.890110508059</v>
      </c>
      <c r="O121" s="11">
        <f t="shared" si="123"/>
        <v>110872.89370786831</v>
      </c>
      <c r="P121" s="22">
        <f t="shared" si="105"/>
        <v>11.755612489360136</v>
      </c>
      <c r="Q121" s="11">
        <f t="shared" si="106"/>
        <v>945.4398522550357</v>
      </c>
      <c r="R121" s="7">
        <f t="shared" si="119"/>
        <v>101</v>
      </c>
      <c r="S121" s="11">
        <f t="shared" si="107"/>
        <v>15239.367123477208</v>
      </c>
      <c r="T121" s="11">
        <f t="shared" si="108"/>
        <v>19811.17726052037</v>
      </c>
      <c r="AB121" s="4">
        <f t="shared" si="96"/>
        <v>0</v>
      </c>
      <c r="AC121" s="3">
        <f t="shared" si="97"/>
        <v>14</v>
      </c>
      <c r="AD121" s="42">
        <f t="shared" si="98"/>
        <v>49.165999999999997</v>
      </c>
      <c r="AE121" s="3">
        <f t="shared" si="99"/>
        <v>57</v>
      </c>
      <c r="AF121" s="42">
        <f t="shared" si="100"/>
        <v>4.976</v>
      </c>
      <c r="AJ121" s="3">
        <v>9</v>
      </c>
      <c r="AK121" s="3">
        <v>1</v>
      </c>
      <c r="AL121" t="s">
        <v>419</v>
      </c>
    </row>
    <row r="122" spans="1:38" x14ac:dyDescent="0.2">
      <c r="B122" s="4">
        <v>9</v>
      </c>
      <c r="C122" s="2" t="s">
        <v>2996</v>
      </c>
      <c r="D122" s="7">
        <v>1448330</v>
      </c>
      <c r="E122" s="7">
        <v>6342340</v>
      </c>
      <c r="F122" s="7">
        <v>14</v>
      </c>
      <c r="G122" s="9">
        <v>57</v>
      </c>
      <c r="H122" s="12">
        <v>1.08</v>
      </c>
      <c r="I122" s="7">
        <v>57</v>
      </c>
      <c r="J122" s="7">
        <v>12</v>
      </c>
      <c r="K122" s="12">
        <v>14.88</v>
      </c>
      <c r="L122" s="19">
        <f t="shared" si="120"/>
        <v>14.9503</v>
      </c>
      <c r="M122" s="19">
        <f t="shared" si="121"/>
        <v>57.204133333333331</v>
      </c>
      <c r="N122" s="11">
        <f t="shared" si="122"/>
        <v>96876.316863206754</v>
      </c>
      <c r="O122" s="11">
        <f t="shared" si="123"/>
        <v>110872.05819626088</v>
      </c>
      <c r="P122" s="22">
        <f t="shared" si="105"/>
        <v>15.651936781114342</v>
      </c>
      <c r="Q122" s="11">
        <f t="shared" si="106"/>
        <v>961.09178903615009</v>
      </c>
      <c r="R122" s="7">
        <f t="shared" si="119"/>
        <v>102</v>
      </c>
      <c r="S122" s="11">
        <f t="shared" si="107"/>
        <v>15339.778750498554</v>
      </c>
      <c r="T122" s="11">
        <f t="shared" si="108"/>
        <v>19941.71237564812</v>
      </c>
      <c r="AB122" s="4">
        <f t="shared" si="96"/>
        <v>0</v>
      </c>
      <c r="AC122" s="3">
        <f t="shared" si="97"/>
        <v>14</v>
      </c>
      <c r="AD122" s="42">
        <f t="shared" si="98"/>
        <v>57.018000000000001</v>
      </c>
      <c r="AE122" s="3">
        <f t="shared" si="99"/>
        <v>57</v>
      </c>
      <c r="AF122" s="42">
        <f t="shared" si="100"/>
        <v>12.247999999999999</v>
      </c>
      <c r="AJ122" s="3">
        <v>9</v>
      </c>
      <c r="AL122" t="s">
        <v>2066</v>
      </c>
    </row>
    <row r="123" spans="1:38" x14ac:dyDescent="0.2">
      <c r="B123" s="4">
        <v>9</v>
      </c>
      <c r="C123" t="s">
        <v>2852</v>
      </c>
      <c r="D123" s="29">
        <v>1513243</v>
      </c>
      <c r="E123" s="29">
        <v>6337642</v>
      </c>
      <c r="F123" s="7"/>
      <c r="G123" s="9"/>
      <c r="H123" s="12"/>
      <c r="I123" s="7"/>
      <c r="J123" s="7"/>
      <c r="K123" s="12"/>
      <c r="L123" s="19"/>
      <c r="M123" s="19"/>
      <c r="N123" s="11"/>
      <c r="O123" s="11"/>
      <c r="P123" s="22">
        <f t="shared" si="105"/>
        <v>65.082783998535291</v>
      </c>
      <c r="Q123" s="11">
        <f t="shared" si="106"/>
        <v>1026.1745730346854</v>
      </c>
      <c r="R123" s="7">
        <f t="shared" si="119"/>
        <v>103</v>
      </c>
      <c r="S123" s="11">
        <f t="shared" si="107"/>
        <v>16219.535969907454</v>
      </c>
      <c r="T123" s="11">
        <f t="shared" si="108"/>
        <v>21085.396760879692</v>
      </c>
      <c r="AB123" s="4">
        <f t="shared" ref="AB123" si="139">SUM(U123:AA123)</f>
        <v>0</v>
      </c>
      <c r="AC123" s="3">
        <f t="shared" ref="AC123" si="140">F123</f>
        <v>0</v>
      </c>
      <c r="AD123" s="42">
        <f t="shared" ref="AD123" si="141">G123+H123/60</f>
        <v>0</v>
      </c>
      <c r="AE123" s="3">
        <f t="shared" ref="AE123" si="142">I123</f>
        <v>0</v>
      </c>
      <c r="AF123" s="42">
        <f t="shared" ref="AF123" si="143">J123+K123/60</f>
        <v>0</v>
      </c>
      <c r="AJ123" s="3">
        <v>9</v>
      </c>
      <c r="AK123" s="57" t="s">
        <v>2296</v>
      </c>
      <c r="AL123" s="13" t="s">
        <v>2957</v>
      </c>
    </row>
    <row r="124" spans="1:38" x14ac:dyDescent="0.2">
      <c r="B124" s="4">
        <v>9</v>
      </c>
      <c r="C124" s="50" t="s">
        <v>697</v>
      </c>
      <c r="D124" s="7">
        <v>1521200</v>
      </c>
      <c r="E124" s="7">
        <v>6329750</v>
      </c>
      <c r="F124" s="7">
        <v>16</v>
      </c>
      <c r="G124" s="9">
        <v>9</v>
      </c>
      <c r="H124" s="12">
        <v>17.82</v>
      </c>
      <c r="I124" s="7">
        <v>57</v>
      </c>
      <c r="J124" s="7">
        <v>5</v>
      </c>
      <c r="K124" s="12">
        <v>36.659999999999997</v>
      </c>
      <c r="L124" s="19">
        <f t="shared" si="120"/>
        <v>16.154949999999999</v>
      </c>
      <c r="M124" s="19">
        <f t="shared" si="121"/>
        <v>57.093516666666666</v>
      </c>
      <c r="N124" s="11">
        <f t="shared" si="122"/>
        <v>94163.08933175281</v>
      </c>
      <c r="O124" s="11">
        <f t="shared" si="123"/>
        <v>110866.35347679582</v>
      </c>
      <c r="P124" s="22">
        <f t="shared" si="105"/>
        <v>11.207029624302775</v>
      </c>
      <c r="Q124" s="11">
        <f t="shared" si="106"/>
        <v>1037.3816026589882</v>
      </c>
      <c r="R124" s="7">
        <f t="shared" si="119"/>
        <v>104</v>
      </c>
      <c r="S124" s="11">
        <f t="shared" si="107"/>
        <v>16239.012010854161</v>
      </c>
      <c r="T124" s="11">
        <f t="shared" si="108"/>
        <v>21110.71561411041</v>
      </c>
      <c r="AB124" s="4">
        <f t="shared" si="96"/>
        <v>0</v>
      </c>
      <c r="AC124" s="3">
        <f t="shared" si="97"/>
        <v>16</v>
      </c>
      <c r="AD124" s="42">
        <f t="shared" si="98"/>
        <v>9.2970000000000006</v>
      </c>
      <c r="AE124" s="3">
        <f t="shared" si="99"/>
        <v>57</v>
      </c>
      <c r="AF124" s="42">
        <f t="shared" si="100"/>
        <v>5.6109999999999998</v>
      </c>
      <c r="AJ124" s="3">
        <v>6</v>
      </c>
      <c r="AK124" s="3">
        <v>1</v>
      </c>
      <c r="AL124" t="s">
        <v>226</v>
      </c>
    </row>
    <row r="125" spans="1:38" x14ac:dyDescent="0.2">
      <c r="B125" s="4">
        <v>9</v>
      </c>
      <c r="C125" s="2" t="s">
        <v>1640</v>
      </c>
      <c r="D125" s="7">
        <v>1522300</v>
      </c>
      <c r="E125" s="7">
        <v>6278450</v>
      </c>
      <c r="F125" s="7">
        <v>16</v>
      </c>
      <c r="G125" s="9">
        <v>10</v>
      </c>
      <c r="H125" s="12">
        <v>7.08</v>
      </c>
      <c r="I125" s="7">
        <v>56</v>
      </c>
      <c r="J125" s="7">
        <v>37</v>
      </c>
      <c r="K125" s="12">
        <v>58.02</v>
      </c>
      <c r="L125" s="19">
        <f t="shared" ref="L125:L150" si="144">(H125/60+G125)/60+F125</f>
        <v>16.168633333333332</v>
      </c>
      <c r="M125" s="19">
        <f t="shared" ref="M125:M150" si="145">(K125/60+J125)/60+I125</f>
        <v>56.632783333333336</v>
      </c>
      <c r="N125" s="11">
        <f t="shared" ref="N125:N150" si="146">D125/L125</f>
        <v>94151.433124630203</v>
      </c>
      <c r="O125" s="11">
        <f t="shared" ref="O125:O150" si="147">E125/M125</f>
        <v>110862.46570375757</v>
      </c>
      <c r="P125" s="22">
        <f t="shared" si="105"/>
        <v>51.311792017040297</v>
      </c>
      <c r="Q125" s="11">
        <f t="shared" si="106"/>
        <v>1088.6933946760284</v>
      </c>
      <c r="R125" s="7">
        <f t="shared" si="119"/>
        <v>105</v>
      </c>
      <c r="S125" s="11">
        <f t="shared" si="107"/>
        <v>16879.931871738805</v>
      </c>
      <c r="T125" s="11">
        <f t="shared" si="108"/>
        <v>21943.911433260448</v>
      </c>
      <c r="AB125" s="4">
        <f t="shared" ref="AB125:AB150" si="148">SUM(U125:AA125)</f>
        <v>0</v>
      </c>
      <c r="AC125" s="3">
        <f t="shared" ref="AC125:AC150" si="149">F125</f>
        <v>16</v>
      </c>
      <c r="AD125" s="42">
        <f t="shared" ref="AD125:AD150" si="150">G125+H125/60</f>
        <v>10.118</v>
      </c>
      <c r="AE125" s="3">
        <f t="shared" ref="AE125:AE150" si="151">I125</f>
        <v>56</v>
      </c>
      <c r="AF125" s="42">
        <f t="shared" ref="AF125:AF150" si="152">J125+K125/60</f>
        <v>37.966999999999999</v>
      </c>
      <c r="AJ125" s="3">
        <v>9</v>
      </c>
      <c r="AL125" t="s">
        <v>138</v>
      </c>
    </row>
    <row r="126" spans="1:38" x14ac:dyDescent="0.2">
      <c r="B126" s="4">
        <v>9</v>
      </c>
      <c r="C126" s="2" t="s">
        <v>2800</v>
      </c>
      <c r="D126" s="29">
        <v>1533722</v>
      </c>
      <c r="E126" s="29">
        <v>6281348</v>
      </c>
      <c r="F126" s="7">
        <v>16</v>
      </c>
      <c r="G126" s="9">
        <v>21</v>
      </c>
      <c r="H126" s="12">
        <v>18.36</v>
      </c>
      <c r="I126" s="7">
        <v>56</v>
      </c>
      <c r="J126" s="7">
        <v>39</v>
      </c>
      <c r="K126" s="12">
        <v>29.28</v>
      </c>
      <c r="L126" s="19">
        <f t="shared" si="144"/>
        <v>16.3551</v>
      </c>
      <c r="M126" s="19">
        <f t="shared" si="145"/>
        <v>56.658133333333332</v>
      </c>
      <c r="N126" s="11">
        <f t="shared" si="146"/>
        <v>93776.375564808535</v>
      </c>
      <c r="O126" s="11">
        <f t="shared" si="147"/>
        <v>110864.01246305327</v>
      </c>
      <c r="P126" s="22">
        <f t="shared" si="105"/>
        <v>11.783908010503136</v>
      </c>
      <c r="Q126" s="11">
        <f t="shared" si="106"/>
        <v>1100.4773026865316</v>
      </c>
      <c r="R126" s="7">
        <f t="shared" si="119"/>
        <v>106</v>
      </c>
      <c r="S126" s="11">
        <f t="shared" si="107"/>
        <v>16901.670271449748</v>
      </c>
      <c r="T126" s="11">
        <f t="shared" si="108"/>
        <v>21972.171352884674</v>
      </c>
      <c r="AB126" s="4">
        <f t="shared" si="148"/>
        <v>0</v>
      </c>
      <c r="AC126" s="3">
        <f t="shared" si="149"/>
        <v>16</v>
      </c>
      <c r="AD126" s="42">
        <f t="shared" si="150"/>
        <v>21.306000000000001</v>
      </c>
      <c r="AE126" s="3">
        <f t="shared" si="151"/>
        <v>56</v>
      </c>
      <c r="AF126" s="42">
        <f t="shared" si="152"/>
        <v>39.488</v>
      </c>
      <c r="AJ126" s="3">
        <v>9</v>
      </c>
      <c r="AK126" s="57" t="s">
        <v>2296</v>
      </c>
      <c r="AL126" s="13" t="s">
        <v>2067</v>
      </c>
    </row>
    <row r="127" spans="1:38" x14ac:dyDescent="0.2">
      <c r="B127" s="4">
        <v>9</v>
      </c>
      <c r="C127" s="2" t="s">
        <v>2801</v>
      </c>
      <c r="D127" s="29">
        <v>1533722</v>
      </c>
      <c r="E127" s="29">
        <v>6281348</v>
      </c>
      <c r="F127" s="7">
        <v>16</v>
      </c>
      <c r="G127" s="9">
        <v>21</v>
      </c>
      <c r="H127" s="12">
        <v>18.36</v>
      </c>
      <c r="I127" s="7">
        <v>56</v>
      </c>
      <c r="J127" s="7">
        <v>39</v>
      </c>
      <c r="K127" s="12">
        <v>29.28</v>
      </c>
      <c r="L127" s="19">
        <f t="shared" ref="L127" si="153">(H127/60+G127)/60+F127</f>
        <v>16.3551</v>
      </c>
      <c r="M127" s="19">
        <f t="shared" ref="M127" si="154">(K127/60+J127)/60+I127</f>
        <v>56.658133333333332</v>
      </c>
      <c r="N127" s="11">
        <f t="shared" ref="N127" si="155">D127/L127</f>
        <v>93776.375564808535</v>
      </c>
      <c r="O127" s="11">
        <f t="shared" ref="O127" si="156">E127/M127</f>
        <v>110864.01246305327</v>
      </c>
      <c r="P127" s="22">
        <f t="shared" si="105"/>
        <v>0</v>
      </c>
      <c r="Q127" s="11">
        <f t="shared" si="106"/>
        <v>1100.4773026865316</v>
      </c>
      <c r="R127" s="7">
        <f t="shared" si="119"/>
        <v>107</v>
      </c>
      <c r="S127" s="11">
        <f t="shared" si="107"/>
        <v>16743.710736202556</v>
      </c>
      <c r="T127" s="11">
        <f t="shared" si="108"/>
        <v>21766.823957063323</v>
      </c>
      <c r="AB127" s="4">
        <f t="shared" ref="AB127" si="157">SUM(U127:AA127)</f>
        <v>0</v>
      </c>
      <c r="AC127" s="3">
        <f t="shared" ref="AC127" si="158">F127</f>
        <v>16</v>
      </c>
      <c r="AD127" s="42">
        <f t="shared" ref="AD127" si="159">G127+H127/60</f>
        <v>21.306000000000001</v>
      </c>
      <c r="AE127" s="3">
        <f t="shared" ref="AE127" si="160">I127</f>
        <v>56</v>
      </c>
      <c r="AF127" s="42">
        <f t="shared" ref="AF127" si="161">J127+K127/60</f>
        <v>39.488</v>
      </c>
      <c r="AJ127" s="3">
        <v>9</v>
      </c>
      <c r="AK127" s="57" t="s">
        <v>2296</v>
      </c>
      <c r="AL127" s="13" t="s">
        <v>2067</v>
      </c>
    </row>
    <row r="128" spans="1:38" x14ac:dyDescent="0.2">
      <c r="B128" s="4">
        <v>9</v>
      </c>
      <c r="C128" s="2" t="s">
        <v>2802</v>
      </c>
      <c r="D128" s="29">
        <v>1533722</v>
      </c>
      <c r="E128" s="29">
        <v>6281348</v>
      </c>
      <c r="F128" s="7">
        <v>16</v>
      </c>
      <c r="G128" s="9">
        <v>21</v>
      </c>
      <c r="H128" s="12">
        <v>18.36</v>
      </c>
      <c r="I128" s="7">
        <v>56</v>
      </c>
      <c r="J128" s="7">
        <v>39</v>
      </c>
      <c r="K128" s="12">
        <v>29.28</v>
      </c>
      <c r="L128" s="19">
        <f t="shared" ref="L128" si="162">(H128/60+G128)/60+F128</f>
        <v>16.3551</v>
      </c>
      <c r="M128" s="19">
        <f t="shared" ref="M128" si="163">(K128/60+J128)/60+I128</f>
        <v>56.658133333333332</v>
      </c>
      <c r="N128" s="11">
        <f t="shared" ref="N128" si="164">D128/L128</f>
        <v>93776.375564808535</v>
      </c>
      <c r="O128" s="11">
        <f t="shared" ref="O128" si="165">E128/M128</f>
        <v>110864.01246305327</v>
      </c>
      <c r="P128" s="22">
        <f t="shared" si="105"/>
        <v>0</v>
      </c>
      <c r="Q128" s="11">
        <f t="shared" si="106"/>
        <v>1100.4773026865316</v>
      </c>
      <c r="R128" s="7">
        <f t="shared" si="119"/>
        <v>108</v>
      </c>
      <c r="S128" s="11">
        <f t="shared" si="107"/>
        <v>16588.676377534015</v>
      </c>
      <c r="T128" s="11">
        <f t="shared" si="108"/>
        <v>21565.27929079422</v>
      </c>
      <c r="AB128" s="4">
        <f t="shared" ref="AB128" si="166">SUM(U128:AA128)</f>
        <v>0</v>
      </c>
      <c r="AC128" s="3">
        <f t="shared" ref="AC128" si="167">F128</f>
        <v>16</v>
      </c>
      <c r="AD128" s="42">
        <f t="shared" ref="AD128" si="168">G128+H128/60</f>
        <v>21.306000000000001</v>
      </c>
      <c r="AE128" s="3">
        <f t="shared" ref="AE128" si="169">I128</f>
        <v>56</v>
      </c>
      <c r="AF128" s="42">
        <f t="shared" ref="AF128" si="170">J128+K128/60</f>
        <v>39.488</v>
      </c>
      <c r="AJ128" s="3">
        <v>9</v>
      </c>
      <c r="AK128" s="57" t="s">
        <v>2296</v>
      </c>
      <c r="AL128" s="13" t="s">
        <v>2067</v>
      </c>
    </row>
    <row r="129" spans="1:38" x14ac:dyDescent="0.2">
      <c r="B129" s="4">
        <v>9</v>
      </c>
      <c r="C129" s="2" t="s">
        <v>1641</v>
      </c>
      <c r="D129" s="29">
        <v>1555224</v>
      </c>
      <c r="E129" s="29">
        <v>6306058</v>
      </c>
      <c r="F129" s="7">
        <v>16</v>
      </c>
      <c r="G129" s="9">
        <v>42</v>
      </c>
      <c r="H129" s="12">
        <v>39.54</v>
      </c>
      <c r="I129" s="7">
        <v>56</v>
      </c>
      <c r="J129" s="7">
        <v>52</v>
      </c>
      <c r="K129" s="12">
        <v>40.74</v>
      </c>
      <c r="L129" s="19">
        <f t="shared" si="144"/>
        <v>16.710983333333335</v>
      </c>
      <c r="M129" s="19">
        <f t="shared" si="145"/>
        <v>56.877983333333333</v>
      </c>
      <c r="N129" s="11">
        <f t="shared" si="146"/>
        <v>93065.977565652924</v>
      </c>
      <c r="O129" s="11">
        <f t="shared" si="147"/>
        <v>110869.92946011038</v>
      </c>
      <c r="P129" s="22">
        <f t="shared" si="105"/>
        <v>32.755459148056524</v>
      </c>
      <c r="Q129" s="11">
        <f t="shared" si="106"/>
        <v>1133.2327618345882</v>
      </c>
      <c r="R129" s="7">
        <f t="shared" si="119"/>
        <v>109</v>
      </c>
      <c r="S129" s="11">
        <f t="shared" si="107"/>
        <v>16925.715011621189</v>
      </c>
      <c r="T129" s="11">
        <f t="shared" si="108"/>
        <v>22003.429515107546</v>
      </c>
      <c r="AB129" s="4">
        <f t="shared" si="148"/>
        <v>0</v>
      </c>
      <c r="AC129" s="3">
        <f t="shared" si="149"/>
        <v>16</v>
      </c>
      <c r="AD129" s="42">
        <f t="shared" si="150"/>
        <v>42.658999999999999</v>
      </c>
      <c r="AE129" s="3">
        <f t="shared" si="151"/>
        <v>56</v>
      </c>
      <c r="AF129" s="42">
        <f t="shared" si="152"/>
        <v>52.679000000000002</v>
      </c>
      <c r="AJ129" s="3">
        <v>5</v>
      </c>
      <c r="AK129" s="3">
        <v>1</v>
      </c>
      <c r="AL129" s="13" t="s">
        <v>2015</v>
      </c>
    </row>
    <row r="130" spans="1:38" x14ac:dyDescent="0.2">
      <c r="B130" s="4">
        <v>9</v>
      </c>
      <c r="C130" s="13" t="s">
        <v>2941</v>
      </c>
      <c r="D130" s="29">
        <v>1555677</v>
      </c>
      <c r="E130" s="29">
        <v>6306080</v>
      </c>
      <c r="F130" s="23"/>
      <c r="G130" s="10"/>
      <c r="H130" s="38"/>
      <c r="I130" s="8"/>
      <c r="J130" s="8"/>
      <c r="K130" s="17"/>
      <c r="L130" s="20"/>
      <c r="M130" s="20"/>
      <c r="N130" s="16"/>
      <c r="O130" s="16"/>
      <c r="P130" s="22">
        <f t="shared" si="105"/>
        <v>0.45353390170967373</v>
      </c>
      <c r="Q130" s="11">
        <f t="shared" si="106"/>
        <v>1133.686295736298</v>
      </c>
      <c r="R130" s="7">
        <f t="shared" si="119"/>
        <v>110</v>
      </c>
      <c r="S130" s="11">
        <f t="shared" si="107"/>
        <v>16778.557176897208</v>
      </c>
      <c r="T130" s="11">
        <f t="shared" si="108"/>
        <v>21812.124329966369</v>
      </c>
      <c r="AB130" s="4">
        <f t="shared" ref="AB130:AB131" si="171">SUM(U130:AA130)</f>
        <v>0</v>
      </c>
      <c r="AC130" s="3">
        <f t="shared" ref="AC130:AC131" si="172">F130</f>
        <v>0</v>
      </c>
      <c r="AD130" s="42">
        <f t="shared" ref="AD130:AD131" si="173">G130+H130/60</f>
        <v>0</v>
      </c>
      <c r="AE130" s="3">
        <f t="shared" ref="AE130:AE131" si="174">I130</f>
        <v>0</v>
      </c>
      <c r="AF130" s="42">
        <f t="shared" ref="AF130:AF131" si="175">J130+K130/60</f>
        <v>0</v>
      </c>
      <c r="AG130" s="23"/>
      <c r="AH130" s="23"/>
      <c r="AI130" s="23"/>
      <c r="AJ130" s="57">
        <v>9</v>
      </c>
      <c r="AK130" s="57" t="s">
        <v>2296</v>
      </c>
      <c r="AL130" s="13" t="s">
        <v>2943</v>
      </c>
    </row>
    <row r="131" spans="1:38" x14ac:dyDescent="0.2">
      <c r="B131" s="4">
        <v>9</v>
      </c>
      <c r="C131" s="13" t="s">
        <v>2942</v>
      </c>
      <c r="D131" s="29">
        <v>1555677</v>
      </c>
      <c r="E131" s="29">
        <v>6306080</v>
      </c>
      <c r="F131" s="23"/>
      <c r="G131" s="10"/>
      <c r="H131" s="38"/>
      <c r="I131" s="8"/>
      <c r="J131" s="8"/>
      <c r="K131" s="17"/>
      <c r="L131" s="20"/>
      <c r="M131" s="20"/>
      <c r="N131" s="16"/>
      <c r="O131" s="16"/>
      <c r="P131" s="22">
        <f t="shared" si="105"/>
        <v>0</v>
      </c>
      <c r="Q131" s="11">
        <f t="shared" si="106"/>
        <v>1133.686295736298</v>
      </c>
      <c r="R131" s="7">
        <f t="shared" si="119"/>
        <v>111</v>
      </c>
      <c r="S131" s="11">
        <f t="shared" si="107"/>
        <v>16627.39900413237</v>
      </c>
      <c r="T131" s="11">
        <f t="shared" si="108"/>
        <v>21615.618705372082</v>
      </c>
      <c r="AB131" s="4">
        <f t="shared" si="171"/>
        <v>0</v>
      </c>
      <c r="AC131" s="3">
        <f t="shared" si="172"/>
        <v>0</v>
      </c>
      <c r="AD131" s="42">
        <f t="shared" si="173"/>
        <v>0</v>
      </c>
      <c r="AE131" s="3">
        <f t="shared" si="174"/>
        <v>0</v>
      </c>
      <c r="AF131" s="42">
        <f t="shared" si="175"/>
        <v>0</v>
      </c>
      <c r="AG131" s="23"/>
      <c r="AH131" s="23"/>
      <c r="AI131" s="23"/>
      <c r="AJ131" s="57">
        <v>9</v>
      </c>
      <c r="AK131" s="57" t="s">
        <v>2296</v>
      </c>
      <c r="AL131" s="13" t="s">
        <v>2943</v>
      </c>
    </row>
    <row r="132" spans="1:38" x14ac:dyDescent="0.2">
      <c r="A132" s="4">
        <v>1</v>
      </c>
      <c r="B132" s="4">
        <v>9</v>
      </c>
      <c r="C132" s="2" t="s">
        <v>1642</v>
      </c>
      <c r="D132" s="29">
        <v>1555861</v>
      </c>
      <c r="E132" s="29">
        <v>6305905</v>
      </c>
      <c r="F132" s="7">
        <v>16</v>
      </c>
      <c r="G132" s="9">
        <v>43</v>
      </c>
      <c r="H132" s="12">
        <v>17.04</v>
      </c>
      <c r="I132" s="7">
        <v>56</v>
      </c>
      <c r="J132" s="7">
        <v>52</v>
      </c>
      <c r="K132" s="12">
        <v>35.520000000000003</v>
      </c>
      <c r="L132" s="19">
        <f t="shared" si="144"/>
        <v>16.721399999999999</v>
      </c>
      <c r="M132" s="19">
        <f t="shared" si="145"/>
        <v>56.876533333333334</v>
      </c>
      <c r="N132" s="11">
        <f t="shared" si="146"/>
        <v>93046.096618704178</v>
      </c>
      <c r="O132" s="11">
        <f t="shared" si="147"/>
        <v>110870.06592056713</v>
      </c>
      <c r="P132" s="22">
        <f t="shared" si="105"/>
        <v>0.25393109301540839</v>
      </c>
      <c r="Q132" s="11">
        <f t="shared" si="106"/>
        <v>1133.9402268293134</v>
      </c>
      <c r="R132" s="7">
        <f t="shared" si="119"/>
        <v>112</v>
      </c>
      <c r="S132" s="11">
        <f t="shared" si="107"/>
        <v>16482.631154268947</v>
      </c>
      <c r="T132" s="11">
        <f t="shared" si="108"/>
        <v>21427.420500549633</v>
      </c>
      <c r="V132" s="4">
        <v>9</v>
      </c>
      <c r="W132" s="4">
        <v>9</v>
      </c>
      <c r="AB132" s="4">
        <f t="shared" si="148"/>
        <v>18</v>
      </c>
      <c r="AC132" s="3">
        <f t="shared" si="149"/>
        <v>16</v>
      </c>
      <c r="AD132" s="42">
        <f t="shared" si="150"/>
        <v>43.283999999999999</v>
      </c>
      <c r="AE132" s="3">
        <f t="shared" si="151"/>
        <v>56</v>
      </c>
      <c r="AF132" s="42">
        <f t="shared" si="152"/>
        <v>52.591999999999999</v>
      </c>
      <c r="AJ132" s="3">
        <v>9</v>
      </c>
      <c r="AK132" s="3">
        <v>2</v>
      </c>
      <c r="AL132" t="s">
        <v>618</v>
      </c>
    </row>
    <row r="133" spans="1:38" x14ac:dyDescent="0.2">
      <c r="B133" s="4">
        <v>9</v>
      </c>
      <c r="C133" s="2" t="s">
        <v>1643</v>
      </c>
      <c r="D133" s="8">
        <v>1559570</v>
      </c>
      <c r="E133" s="8">
        <v>6313870</v>
      </c>
      <c r="F133" s="7">
        <v>16</v>
      </c>
      <c r="G133" s="9">
        <v>47</v>
      </c>
      <c r="H133" s="12">
        <v>2.7</v>
      </c>
      <c r="I133" s="7">
        <v>56</v>
      </c>
      <c r="J133" s="7">
        <v>56</v>
      </c>
      <c r="K133" s="12">
        <v>51.3</v>
      </c>
      <c r="L133" s="19">
        <f t="shared" si="144"/>
        <v>16.784083333333335</v>
      </c>
      <c r="M133" s="19">
        <f t="shared" si="145"/>
        <v>56.947583333333334</v>
      </c>
      <c r="N133" s="11">
        <f t="shared" si="146"/>
        <v>92919.58154799437</v>
      </c>
      <c r="O133" s="11">
        <f t="shared" si="147"/>
        <v>110871.60561393444</v>
      </c>
      <c r="P133" s="22">
        <f t="shared" si="105"/>
        <v>8.786233891719478</v>
      </c>
      <c r="Q133" s="11">
        <f t="shared" si="106"/>
        <v>1142.7264607210329</v>
      </c>
      <c r="R133" s="7">
        <f t="shared" si="119"/>
        <v>113</v>
      </c>
      <c r="S133" s="11">
        <f t="shared" si="107"/>
        <v>16463.35113321984</v>
      </c>
      <c r="T133" s="11">
        <f t="shared" si="108"/>
        <v>21402.356473185791</v>
      </c>
      <c r="AB133" s="4">
        <f t="shared" si="148"/>
        <v>0</v>
      </c>
      <c r="AC133" s="3">
        <f t="shared" si="149"/>
        <v>16</v>
      </c>
      <c r="AD133" s="42">
        <f t="shared" si="150"/>
        <v>47.045000000000002</v>
      </c>
      <c r="AE133" s="3">
        <f t="shared" si="151"/>
        <v>56</v>
      </c>
      <c r="AF133" s="42">
        <f t="shared" si="152"/>
        <v>56.854999999999997</v>
      </c>
      <c r="AJ133" s="3">
        <v>9</v>
      </c>
      <c r="AK133" s="3">
        <v>1</v>
      </c>
      <c r="AL133" t="s">
        <v>2068</v>
      </c>
    </row>
    <row r="134" spans="1:38" x14ac:dyDescent="0.2">
      <c r="A134" s="4">
        <v>1</v>
      </c>
      <c r="B134" s="4">
        <v>9</v>
      </c>
      <c r="C134" s="2" t="s">
        <v>1644</v>
      </c>
      <c r="D134" s="29">
        <v>1557215</v>
      </c>
      <c r="E134" s="29">
        <v>6294638</v>
      </c>
      <c r="F134" s="7">
        <v>16</v>
      </c>
      <c r="G134" s="9">
        <v>44</v>
      </c>
      <c r="H134" s="12">
        <v>27.84</v>
      </c>
      <c r="I134" s="7">
        <v>56</v>
      </c>
      <c r="J134" s="7">
        <v>46</v>
      </c>
      <c r="K134" s="12">
        <v>30.72</v>
      </c>
      <c r="L134" s="19">
        <f t="shared" si="144"/>
        <v>16.741066666666665</v>
      </c>
      <c r="M134" s="19">
        <f t="shared" si="145"/>
        <v>56.775199999999998</v>
      </c>
      <c r="N134" s="11">
        <f t="shared" si="146"/>
        <v>93017.669125025888</v>
      </c>
      <c r="O134" s="11">
        <f t="shared" si="147"/>
        <v>110869.49935887501</v>
      </c>
      <c r="P134" s="22">
        <f t="shared" si="105"/>
        <v>19.375650931001001</v>
      </c>
      <c r="Q134" s="11">
        <f t="shared" si="106"/>
        <v>1162.102111652034</v>
      </c>
      <c r="R134" s="7">
        <f t="shared" si="119"/>
        <v>114</v>
      </c>
      <c r="S134" s="11">
        <f t="shared" si="107"/>
        <v>16595.633664644836</v>
      </c>
      <c r="T134" s="11">
        <f t="shared" si="108"/>
        <v>21574.323764038287</v>
      </c>
      <c r="V134" s="4">
        <v>9</v>
      </c>
      <c r="AB134" s="4">
        <f t="shared" si="148"/>
        <v>9</v>
      </c>
      <c r="AC134" s="3">
        <f t="shared" si="149"/>
        <v>16</v>
      </c>
      <c r="AD134" s="42">
        <f t="shared" si="150"/>
        <v>44.463999999999999</v>
      </c>
      <c r="AE134" s="3">
        <f t="shared" si="151"/>
        <v>56</v>
      </c>
      <c r="AF134" s="42">
        <f t="shared" si="152"/>
        <v>46.512</v>
      </c>
      <c r="AJ134" s="3">
        <v>9</v>
      </c>
      <c r="AL134" s="13" t="s">
        <v>40</v>
      </c>
    </row>
    <row r="135" spans="1:38" x14ac:dyDescent="0.2">
      <c r="A135" s="4">
        <v>1</v>
      </c>
      <c r="B135" s="4">
        <v>9</v>
      </c>
      <c r="C135" s="2" t="s">
        <v>1645</v>
      </c>
      <c r="D135" s="29">
        <v>1557205</v>
      </c>
      <c r="E135" s="29">
        <v>6294628</v>
      </c>
      <c r="F135" s="7"/>
      <c r="G135" s="9"/>
      <c r="H135" s="12"/>
      <c r="I135" s="7"/>
      <c r="J135" s="7"/>
      <c r="K135" s="12"/>
      <c r="L135" s="19"/>
      <c r="M135" s="19"/>
      <c r="N135" s="11"/>
      <c r="O135" s="11"/>
      <c r="P135" s="22">
        <f t="shared" si="105"/>
        <v>1.4142135623730951E-2</v>
      </c>
      <c r="Q135" s="11">
        <f t="shared" si="106"/>
        <v>1162.1162537876578</v>
      </c>
      <c r="R135" s="7">
        <f t="shared" si="119"/>
        <v>115</v>
      </c>
      <c r="S135" s="11">
        <f t="shared" si="107"/>
        <v>16451.524010141798</v>
      </c>
      <c r="T135" s="11">
        <f t="shared" si="108"/>
        <v>21386.981213184339</v>
      </c>
      <c r="V135" s="4">
        <v>9</v>
      </c>
      <c r="AB135" s="4">
        <f t="shared" si="148"/>
        <v>9</v>
      </c>
      <c r="AC135" s="3">
        <f t="shared" si="149"/>
        <v>0</v>
      </c>
      <c r="AD135" s="42">
        <f t="shared" si="150"/>
        <v>0</v>
      </c>
      <c r="AE135" s="3">
        <f t="shared" si="151"/>
        <v>0</v>
      </c>
      <c r="AF135" s="42">
        <f t="shared" si="152"/>
        <v>0</v>
      </c>
      <c r="AJ135" s="3">
        <v>9</v>
      </c>
      <c r="AL135" s="13" t="s">
        <v>74</v>
      </c>
    </row>
    <row r="136" spans="1:38" x14ac:dyDescent="0.2">
      <c r="B136" s="4">
        <v>8</v>
      </c>
      <c r="C136" s="2" t="s">
        <v>2997</v>
      </c>
      <c r="D136" s="8">
        <v>1555525</v>
      </c>
      <c r="E136" s="8">
        <v>6288600</v>
      </c>
      <c r="F136" s="7"/>
      <c r="G136" s="9"/>
      <c r="H136" s="12"/>
      <c r="I136" s="7"/>
      <c r="J136" s="7"/>
      <c r="K136" s="12"/>
      <c r="L136" s="19"/>
      <c r="M136" s="19"/>
      <c r="N136" s="11"/>
      <c r="O136" s="11"/>
      <c r="P136" s="22">
        <f t="shared" si="105"/>
        <v>6.2577299398424033</v>
      </c>
      <c r="Q136" s="11">
        <f t="shared" si="106"/>
        <v>1168.3739837275002</v>
      </c>
      <c r="R136" s="7">
        <f t="shared" si="119"/>
        <v>116</v>
      </c>
      <c r="S136" s="11">
        <f t="shared" si="107"/>
        <v>16397.524530244569</v>
      </c>
      <c r="T136" s="11">
        <f t="shared" si="108"/>
        <v>21316.781889317939</v>
      </c>
      <c r="AB136" s="4">
        <v>6</v>
      </c>
      <c r="AC136" s="3">
        <f t="shared" ref="AC136" si="176">F136</f>
        <v>0</v>
      </c>
      <c r="AD136" s="42">
        <f t="shared" ref="AD136" si="177">G136+H136/60</f>
        <v>0</v>
      </c>
      <c r="AE136" s="3">
        <f t="shared" ref="AE136" si="178">I136</f>
        <v>0</v>
      </c>
      <c r="AF136" s="42">
        <f t="shared" ref="AF136" si="179">J136+K136/60</f>
        <v>0</v>
      </c>
      <c r="AJ136" s="3">
        <v>6</v>
      </c>
      <c r="AL136" s="13" t="s">
        <v>249</v>
      </c>
    </row>
    <row r="137" spans="1:38" x14ac:dyDescent="0.2">
      <c r="B137" s="4">
        <v>9</v>
      </c>
      <c r="C137" s="2" t="s">
        <v>2070</v>
      </c>
      <c r="D137" s="8">
        <v>1555325</v>
      </c>
      <c r="E137" s="8">
        <v>6288300</v>
      </c>
      <c r="F137" s="7">
        <v>16</v>
      </c>
      <c r="G137" s="9">
        <v>42</v>
      </c>
      <c r="H137" s="12">
        <v>31.68</v>
      </c>
      <c r="I137" s="7">
        <v>56</v>
      </c>
      <c r="J137" s="7">
        <v>43</v>
      </c>
      <c r="K137" s="12">
        <v>6.66</v>
      </c>
      <c r="L137" s="19">
        <f t="shared" si="144"/>
        <v>16.7088</v>
      </c>
      <c r="M137" s="19">
        <f t="shared" si="145"/>
        <v>56.718516666666666</v>
      </c>
      <c r="N137" s="11">
        <f t="shared" si="146"/>
        <v>93084.183184908557</v>
      </c>
      <c r="O137" s="11">
        <f t="shared" si="147"/>
        <v>110868.55527192619</v>
      </c>
      <c r="P137" s="22">
        <f t="shared" si="105"/>
        <v>0.3605551275463989</v>
      </c>
      <c r="Q137" s="11">
        <f t="shared" si="106"/>
        <v>1168.7345388550466</v>
      </c>
      <c r="R137" s="7">
        <f t="shared" si="119"/>
        <v>117</v>
      </c>
      <c r="S137" s="11">
        <f t="shared" si="107"/>
        <v>16262.391703042871</v>
      </c>
      <c r="T137" s="11">
        <f t="shared" si="108"/>
        <v>21141.109213955733</v>
      </c>
      <c r="V137" s="4">
        <v>9</v>
      </c>
      <c r="AB137" s="4">
        <f t="shared" si="148"/>
        <v>9</v>
      </c>
      <c r="AC137" s="3">
        <f t="shared" si="149"/>
        <v>16</v>
      </c>
      <c r="AD137" s="42">
        <f t="shared" si="150"/>
        <v>42.527999999999999</v>
      </c>
      <c r="AE137" s="3">
        <f t="shared" si="151"/>
        <v>56</v>
      </c>
      <c r="AF137" s="42">
        <f t="shared" si="152"/>
        <v>43.110999999999997</v>
      </c>
      <c r="AJ137" s="3">
        <v>9</v>
      </c>
      <c r="AK137" s="3">
        <v>1</v>
      </c>
      <c r="AL137" s="13" t="s">
        <v>2069</v>
      </c>
    </row>
    <row r="138" spans="1:38" x14ac:dyDescent="0.2">
      <c r="A138" s="4">
        <v>1</v>
      </c>
      <c r="B138" s="4">
        <v>9</v>
      </c>
      <c r="C138" s="2" t="s">
        <v>1646</v>
      </c>
      <c r="D138" s="8">
        <v>1555125</v>
      </c>
      <c r="E138" s="8">
        <v>6287450</v>
      </c>
      <c r="F138" s="7">
        <v>16</v>
      </c>
      <c r="G138" s="9">
        <v>42</v>
      </c>
      <c r="H138" s="12">
        <v>19.260000000000002</v>
      </c>
      <c r="I138" s="7">
        <v>56</v>
      </c>
      <c r="J138" s="7">
        <v>42</v>
      </c>
      <c r="K138" s="12">
        <v>39.24</v>
      </c>
      <c r="L138" s="19">
        <f t="shared" si="144"/>
        <v>16.705349999999999</v>
      </c>
      <c r="M138" s="19">
        <f t="shared" si="145"/>
        <v>56.710900000000002</v>
      </c>
      <c r="N138" s="11">
        <f t="shared" si="146"/>
        <v>93091.434779875912</v>
      </c>
      <c r="O138" s="11">
        <f t="shared" si="147"/>
        <v>110868.45738649889</v>
      </c>
      <c r="P138" s="22">
        <f t="shared" si="105"/>
        <v>0.87321245982864903</v>
      </c>
      <c r="Q138" s="11">
        <f t="shared" si="106"/>
        <v>1169.6077513148753</v>
      </c>
      <c r="R138" s="7">
        <f t="shared" si="119"/>
        <v>118</v>
      </c>
      <c r="S138" s="11">
        <f t="shared" si="107"/>
        <v>16136.622196106924</v>
      </c>
      <c r="T138" s="11">
        <f t="shared" si="108"/>
        <v>20977.608854939001</v>
      </c>
      <c r="Z138" s="4">
        <v>8</v>
      </c>
      <c r="AB138" s="4">
        <f t="shared" si="148"/>
        <v>8</v>
      </c>
      <c r="AC138" s="3">
        <f t="shared" si="149"/>
        <v>16</v>
      </c>
      <c r="AD138" s="42">
        <f t="shared" si="150"/>
        <v>42.320999999999998</v>
      </c>
      <c r="AE138" s="3">
        <f t="shared" si="151"/>
        <v>56</v>
      </c>
      <c r="AF138" s="42">
        <f t="shared" si="152"/>
        <v>42.654000000000003</v>
      </c>
      <c r="AJ138" s="3">
        <v>9</v>
      </c>
      <c r="AK138" s="3">
        <v>1</v>
      </c>
      <c r="AL138" t="s">
        <v>338</v>
      </c>
    </row>
    <row r="139" spans="1:38" x14ac:dyDescent="0.2">
      <c r="B139" s="4">
        <v>9</v>
      </c>
      <c r="C139" s="50" t="s">
        <v>1647</v>
      </c>
      <c r="D139" s="29">
        <v>1554808</v>
      </c>
      <c r="E139" s="29">
        <v>6285146</v>
      </c>
      <c r="F139" s="7"/>
      <c r="G139" s="9"/>
      <c r="H139" s="12"/>
      <c r="I139" s="7"/>
      <c r="J139" s="7"/>
      <c r="K139" s="12"/>
      <c r="L139" s="19">
        <f t="shared" si="144"/>
        <v>0</v>
      </c>
      <c r="M139" s="19">
        <f t="shared" si="145"/>
        <v>0</v>
      </c>
      <c r="N139" s="11"/>
      <c r="O139" s="11"/>
      <c r="P139" s="22">
        <f t="shared" si="105"/>
        <v>2.325705269375292</v>
      </c>
      <c r="Q139" s="11">
        <f t="shared" si="106"/>
        <v>1171.9334565842505</v>
      </c>
      <c r="R139" s="7">
        <f t="shared" si="119"/>
        <v>119</v>
      </c>
      <c r="S139" s="11">
        <f t="shared" si="107"/>
        <v>16032.837540497139</v>
      </c>
      <c r="T139" s="11">
        <f t="shared" si="108"/>
        <v>20842.68880264628</v>
      </c>
      <c r="AB139" s="4">
        <f t="shared" si="148"/>
        <v>0</v>
      </c>
      <c r="AC139" s="3">
        <f t="shared" si="149"/>
        <v>0</v>
      </c>
      <c r="AD139" s="42">
        <f t="shared" si="150"/>
        <v>0</v>
      </c>
      <c r="AE139" s="3">
        <f t="shared" si="151"/>
        <v>0</v>
      </c>
      <c r="AF139" s="42">
        <f t="shared" si="152"/>
        <v>0</v>
      </c>
      <c r="AJ139" s="3">
        <v>9</v>
      </c>
      <c r="AK139" s="57" t="s">
        <v>2296</v>
      </c>
      <c r="AL139" s="13" t="s">
        <v>588</v>
      </c>
    </row>
    <row r="140" spans="1:38" x14ac:dyDescent="0.2">
      <c r="A140" s="4">
        <v>1</v>
      </c>
      <c r="B140" s="4">
        <v>9</v>
      </c>
      <c r="C140" s="2" t="s">
        <v>1648</v>
      </c>
      <c r="D140" s="29">
        <v>1551101</v>
      </c>
      <c r="E140" s="29">
        <v>6275109</v>
      </c>
      <c r="F140" s="7">
        <v>16</v>
      </c>
      <c r="G140" s="9">
        <v>38</v>
      </c>
      <c r="H140" s="12">
        <v>13.98</v>
      </c>
      <c r="I140" s="7">
        <v>56</v>
      </c>
      <c r="J140" s="7">
        <v>36</v>
      </c>
      <c r="K140" s="12">
        <v>1.98</v>
      </c>
      <c r="L140" s="19">
        <f t="shared" si="144"/>
        <v>16.637216666666667</v>
      </c>
      <c r="M140" s="19">
        <f t="shared" si="145"/>
        <v>56.600549999999998</v>
      </c>
      <c r="N140" s="11">
        <f t="shared" si="146"/>
        <v>93230.798821517616</v>
      </c>
      <c r="O140" s="11">
        <f t="shared" si="147"/>
        <v>110866.57285132389</v>
      </c>
      <c r="P140" s="22">
        <f t="shared" si="105"/>
        <v>10.699683079418753</v>
      </c>
      <c r="Q140" s="11">
        <f t="shared" si="106"/>
        <v>1182.6331396636692</v>
      </c>
      <c r="R140" s="7">
        <f t="shared" si="119"/>
        <v>120</v>
      </c>
      <c r="S140" s="11">
        <f t="shared" si="107"/>
        <v>16044.389594770446</v>
      </c>
      <c r="T140" s="11">
        <f t="shared" si="108"/>
        <v>20857.706473201579</v>
      </c>
      <c r="Z140" s="4">
        <v>9</v>
      </c>
      <c r="AB140" s="4">
        <f t="shared" si="148"/>
        <v>9</v>
      </c>
      <c r="AC140" s="3">
        <f t="shared" si="149"/>
        <v>16</v>
      </c>
      <c r="AD140" s="42">
        <f t="shared" si="150"/>
        <v>38.232999999999997</v>
      </c>
      <c r="AE140" s="3">
        <f t="shared" si="151"/>
        <v>56</v>
      </c>
      <c r="AF140" s="42">
        <f t="shared" si="152"/>
        <v>36.033000000000001</v>
      </c>
      <c r="AJ140" s="3">
        <v>9</v>
      </c>
      <c r="AK140" s="3">
        <v>1</v>
      </c>
      <c r="AL140" s="13" t="s">
        <v>3006</v>
      </c>
    </row>
    <row r="141" spans="1:38" x14ac:dyDescent="0.2">
      <c r="A141" s="4">
        <v>1</v>
      </c>
      <c r="B141" s="4">
        <v>9</v>
      </c>
      <c r="C141" s="2" t="s">
        <v>1649</v>
      </c>
      <c r="D141" s="29">
        <v>1547035</v>
      </c>
      <c r="E141" s="29">
        <v>6274345</v>
      </c>
      <c r="F141" s="7">
        <v>16</v>
      </c>
      <c r="G141" s="9">
        <v>34</v>
      </c>
      <c r="H141" s="12">
        <v>15.18</v>
      </c>
      <c r="I141" s="7">
        <v>56</v>
      </c>
      <c r="J141" s="7">
        <v>35</v>
      </c>
      <c r="K141" s="12">
        <v>38.82</v>
      </c>
      <c r="L141" s="19">
        <f t="shared" si="144"/>
        <v>16.570883333333335</v>
      </c>
      <c r="M141" s="19">
        <f t="shared" si="145"/>
        <v>56.594116666666665</v>
      </c>
      <c r="N141" s="11">
        <f t="shared" si="146"/>
        <v>93358.632058439849</v>
      </c>
      <c r="O141" s="11">
        <f t="shared" si="147"/>
        <v>110865.67596690705</v>
      </c>
      <c r="P141" s="22">
        <f t="shared" si="105"/>
        <v>4.1371550611501133</v>
      </c>
      <c r="Q141" s="11">
        <f t="shared" si="106"/>
        <v>1186.7702947248195</v>
      </c>
      <c r="R141" s="7">
        <f t="shared" si="119"/>
        <v>121</v>
      </c>
      <c r="S141" s="11">
        <f t="shared" si="107"/>
        <v>15967.45487447939</v>
      </c>
      <c r="T141" s="11">
        <f t="shared" si="108"/>
        <v>20757.691336823209</v>
      </c>
      <c r="AB141" s="4">
        <f t="shared" si="148"/>
        <v>0</v>
      </c>
      <c r="AC141" s="3">
        <f t="shared" si="149"/>
        <v>16</v>
      </c>
      <c r="AD141" s="42">
        <f t="shared" si="150"/>
        <v>34.253</v>
      </c>
      <c r="AE141" s="3">
        <f t="shared" si="151"/>
        <v>56</v>
      </c>
      <c r="AF141" s="42">
        <f t="shared" si="152"/>
        <v>35.646999999999998</v>
      </c>
      <c r="AJ141" s="3">
        <v>8</v>
      </c>
      <c r="AK141" s="3">
        <v>2</v>
      </c>
      <c r="AL141" s="13" t="s">
        <v>2071</v>
      </c>
    </row>
    <row r="142" spans="1:38" x14ac:dyDescent="0.2">
      <c r="B142" s="4">
        <v>9</v>
      </c>
      <c r="C142" s="2" t="s">
        <v>1650</v>
      </c>
      <c r="D142" s="29">
        <v>1551353</v>
      </c>
      <c r="E142" s="29">
        <v>6272863</v>
      </c>
      <c r="F142" s="7">
        <v>16</v>
      </c>
      <c r="G142" s="9">
        <v>38</v>
      </c>
      <c r="H142" s="12">
        <v>27.12</v>
      </c>
      <c r="I142" s="7">
        <v>56</v>
      </c>
      <c r="J142" s="7">
        <v>34</v>
      </c>
      <c r="K142" s="12">
        <v>49.26</v>
      </c>
      <c r="L142" s="19">
        <f t="shared" si="144"/>
        <v>16.640866666666668</v>
      </c>
      <c r="M142" s="19">
        <f t="shared" si="145"/>
        <v>56.580350000000003</v>
      </c>
      <c r="N142" s="11">
        <f t="shared" si="146"/>
        <v>93225.493063261922</v>
      </c>
      <c r="O142" s="11">
        <f t="shared" si="147"/>
        <v>110866.45805478403</v>
      </c>
      <c r="P142" s="22">
        <f t="shared" si="105"/>
        <v>4.5652434765300303</v>
      </c>
      <c r="Q142" s="11">
        <f t="shared" si="106"/>
        <v>1191.3355382013494</v>
      </c>
      <c r="R142" s="7">
        <f t="shared" si="119"/>
        <v>122</v>
      </c>
      <c r="S142" s="11">
        <f t="shared" si="107"/>
        <v>15897.493903211449</v>
      </c>
      <c r="T142" s="11">
        <f t="shared" si="108"/>
        <v>20666.742074174883</v>
      </c>
      <c r="AB142" s="4">
        <f t="shared" si="148"/>
        <v>0</v>
      </c>
      <c r="AC142" s="3">
        <f t="shared" si="149"/>
        <v>16</v>
      </c>
      <c r="AD142" s="42">
        <f t="shared" si="150"/>
        <v>38.451999999999998</v>
      </c>
      <c r="AE142" s="3">
        <f t="shared" si="151"/>
        <v>56</v>
      </c>
      <c r="AF142" s="42">
        <f t="shared" si="152"/>
        <v>34.820999999999998</v>
      </c>
      <c r="AJ142" s="3">
        <v>9</v>
      </c>
      <c r="AK142" s="3">
        <v>1</v>
      </c>
      <c r="AL142" t="s">
        <v>2072</v>
      </c>
    </row>
    <row r="143" spans="1:38" x14ac:dyDescent="0.2">
      <c r="B143" s="4">
        <v>9</v>
      </c>
      <c r="C143" s="2" t="s">
        <v>2073</v>
      </c>
      <c r="D143" s="29">
        <v>1551353</v>
      </c>
      <c r="E143" s="29">
        <v>6272863</v>
      </c>
      <c r="F143" s="7">
        <v>16</v>
      </c>
      <c r="G143" s="9">
        <v>38</v>
      </c>
      <c r="H143" s="12">
        <v>27.12</v>
      </c>
      <c r="I143" s="7">
        <v>56</v>
      </c>
      <c r="J143" s="7">
        <v>34</v>
      </c>
      <c r="K143" s="12">
        <v>49.26</v>
      </c>
      <c r="L143" s="19">
        <f t="shared" ref="L143:L144" si="180">(H143/60+G143)/60+F143</f>
        <v>16.640866666666668</v>
      </c>
      <c r="M143" s="19">
        <f t="shared" ref="M143:M144" si="181">(K143/60+J143)/60+I143</f>
        <v>56.580350000000003</v>
      </c>
      <c r="N143" s="11">
        <f t="shared" ref="N143:N144" si="182">D143/L143</f>
        <v>93225.493063261922</v>
      </c>
      <c r="O143" s="11">
        <f t="shared" ref="O143:O144" si="183">E143/M143</f>
        <v>110866.45805478403</v>
      </c>
      <c r="P143" s="22">
        <f t="shared" si="105"/>
        <v>0</v>
      </c>
      <c r="Q143" s="11">
        <f t="shared" si="106"/>
        <v>1191.3355382013494</v>
      </c>
      <c r="R143" s="7">
        <f t="shared" si="119"/>
        <v>123</v>
      </c>
      <c r="S143" s="11">
        <f t="shared" si="107"/>
        <v>15768.245985299163</v>
      </c>
      <c r="T143" s="11">
        <f t="shared" si="108"/>
        <v>20498.719780888914</v>
      </c>
      <c r="AB143" s="4">
        <f t="shared" ref="AB143:AB144" si="184">SUM(U143:AA143)</f>
        <v>0</v>
      </c>
      <c r="AC143" s="3">
        <f t="shared" ref="AC143:AC144" si="185">F143</f>
        <v>16</v>
      </c>
      <c r="AD143" s="42">
        <f t="shared" ref="AD143:AD144" si="186">G143+H143/60</f>
        <v>38.451999999999998</v>
      </c>
      <c r="AE143" s="3">
        <f t="shared" ref="AE143:AE144" si="187">I143</f>
        <v>56</v>
      </c>
      <c r="AF143" s="42">
        <f t="shared" ref="AF143:AF144" si="188">J143+K143/60</f>
        <v>34.820999999999998</v>
      </c>
      <c r="AJ143" s="3">
        <v>9</v>
      </c>
      <c r="AK143" s="3">
        <v>1</v>
      </c>
      <c r="AL143" t="s">
        <v>2072</v>
      </c>
    </row>
    <row r="144" spans="1:38" x14ac:dyDescent="0.2">
      <c r="B144" s="4">
        <v>9</v>
      </c>
      <c r="C144" s="2" t="s">
        <v>2076</v>
      </c>
      <c r="D144" s="29">
        <v>1547014</v>
      </c>
      <c r="E144" s="29">
        <v>6258229</v>
      </c>
      <c r="F144" s="7">
        <v>16</v>
      </c>
      <c r="G144" s="9">
        <v>34</v>
      </c>
      <c r="H144" s="12">
        <v>3.48</v>
      </c>
      <c r="I144" s="7">
        <v>56</v>
      </c>
      <c r="J144" s="7">
        <v>26</v>
      </c>
      <c r="K144" s="12">
        <v>57.84</v>
      </c>
      <c r="L144" s="19">
        <f t="shared" si="180"/>
        <v>16.567633333333333</v>
      </c>
      <c r="M144" s="19">
        <f t="shared" si="181"/>
        <v>56.449399999999997</v>
      </c>
      <c r="N144" s="11">
        <f t="shared" si="182"/>
        <v>93375.678280341788</v>
      </c>
      <c r="O144" s="11">
        <f t="shared" si="183"/>
        <v>110864.40245600486</v>
      </c>
      <c r="P144" s="22">
        <f t="shared" si="105"/>
        <v>15.263711114928768</v>
      </c>
      <c r="Q144" s="11">
        <f t="shared" si="106"/>
        <v>1206.5992493162782</v>
      </c>
      <c r="R144" s="7">
        <f t="shared" si="119"/>
        <v>124</v>
      </c>
      <c r="S144" s="11">
        <f t="shared" si="107"/>
        <v>15841.480466829846</v>
      </c>
      <c r="T144" s="11">
        <f t="shared" si="108"/>
        <v>20593.924606878802</v>
      </c>
      <c r="AB144" s="4">
        <f t="shared" si="184"/>
        <v>0</v>
      </c>
      <c r="AC144" s="3">
        <f t="shared" si="185"/>
        <v>16</v>
      </c>
      <c r="AD144" s="42">
        <f t="shared" si="186"/>
        <v>34.058</v>
      </c>
      <c r="AE144" s="3">
        <f t="shared" si="187"/>
        <v>56</v>
      </c>
      <c r="AF144" s="42">
        <f t="shared" si="188"/>
        <v>26.963999999999999</v>
      </c>
      <c r="AJ144" s="3">
        <v>9</v>
      </c>
      <c r="AK144" s="57" t="s">
        <v>2296</v>
      </c>
      <c r="AL144" t="s">
        <v>2074</v>
      </c>
    </row>
    <row r="145" spans="1:38" x14ac:dyDescent="0.2">
      <c r="B145" s="4">
        <v>9</v>
      </c>
      <c r="C145" s="2" t="s">
        <v>2075</v>
      </c>
      <c r="D145" s="29">
        <v>1547014</v>
      </c>
      <c r="E145" s="29">
        <v>6258229</v>
      </c>
      <c r="F145" s="7">
        <v>16</v>
      </c>
      <c r="G145" s="9">
        <v>34</v>
      </c>
      <c r="H145" s="12">
        <v>3.48</v>
      </c>
      <c r="I145" s="7">
        <v>56</v>
      </c>
      <c r="J145" s="7">
        <v>26</v>
      </c>
      <c r="K145" s="12">
        <v>57.84</v>
      </c>
      <c r="L145" s="19">
        <f t="shared" si="144"/>
        <v>16.567633333333333</v>
      </c>
      <c r="M145" s="19">
        <f t="shared" si="145"/>
        <v>56.449399999999997</v>
      </c>
      <c r="N145" s="11">
        <f t="shared" si="146"/>
        <v>93375.678280341788</v>
      </c>
      <c r="O145" s="11">
        <f t="shared" si="147"/>
        <v>110864.40245600486</v>
      </c>
      <c r="P145" s="22">
        <f t="shared" si="105"/>
        <v>0</v>
      </c>
      <c r="Q145" s="11">
        <f t="shared" si="106"/>
        <v>1206.5992493162782</v>
      </c>
      <c r="R145" s="7">
        <f t="shared" si="119"/>
        <v>125</v>
      </c>
      <c r="S145" s="11">
        <f t="shared" si="107"/>
        <v>15714.748623095209</v>
      </c>
      <c r="T145" s="11">
        <f t="shared" si="108"/>
        <v>20429.173210023771</v>
      </c>
      <c r="AB145" s="4">
        <f t="shared" si="148"/>
        <v>0</v>
      </c>
      <c r="AC145" s="3">
        <f t="shared" si="149"/>
        <v>16</v>
      </c>
      <c r="AD145" s="42">
        <f t="shared" si="150"/>
        <v>34.058</v>
      </c>
      <c r="AE145" s="3">
        <f t="shared" si="151"/>
        <v>56</v>
      </c>
      <c r="AF145" s="42">
        <f t="shared" si="152"/>
        <v>26.963999999999999</v>
      </c>
      <c r="AJ145" s="3">
        <v>9</v>
      </c>
      <c r="AK145" s="57" t="s">
        <v>2296</v>
      </c>
      <c r="AL145" t="s">
        <v>2074</v>
      </c>
    </row>
    <row r="146" spans="1:38" x14ac:dyDescent="0.2">
      <c r="B146" s="4">
        <v>9</v>
      </c>
      <c r="C146" s="13" t="s">
        <v>2821</v>
      </c>
      <c r="D146" s="8">
        <v>1536510</v>
      </c>
      <c r="E146" s="8">
        <v>6265940</v>
      </c>
      <c r="F146" s="23">
        <v>14</v>
      </c>
      <c r="G146" s="10">
        <v>58</v>
      </c>
      <c r="H146" s="38">
        <v>50.4</v>
      </c>
      <c r="I146" s="8">
        <v>59</v>
      </c>
      <c r="J146" s="8">
        <v>10</v>
      </c>
      <c r="K146" s="17">
        <v>22.08</v>
      </c>
      <c r="L146" s="20">
        <f>(H146/60+G146)/60+F146</f>
        <v>14.980666666666666</v>
      </c>
      <c r="M146" s="20">
        <f>(K146/60+J146)/60+I146</f>
        <v>59.172800000000002</v>
      </c>
      <c r="N146" s="16">
        <f>D146/L146</f>
        <v>102566.19643095546</v>
      </c>
      <c r="O146" s="16">
        <f>E146/M146</f>
        <v>105892.23426979964</v>
      </c>
      <c r="P146" s="22">
        <f t="shared" si="105"/>
        <v>13.030484910393779</v>
      </c>
      <c r="Q146" s="11">
        <f t="shared" si="106"/>
        <v>1219.6297342266721</v>
      </c>
      <c r="R146" s="7">
        <f t="shared" si="119"/>
        <v>126</v>
      </c>
      <c r="S146" s="11">
        <f t="shared" si="107"/>
        <v>15758.390534293827</v>
      </c>
      <c r="T146" s="11">
        <f t="shared" si="108"/>
        <v>20485.907694581976</v>
      </c>
      <c r="AB146" s="4">
        <f>SUM(U146:AA146)</f>
        <v>0</v>
      </c>
      <c r="AC146" s="3">
        <f>F146</f>
        <v>14</v>
      </c>
      <c r="AD146" s="42">
        <f>G146+H146/60</f>
        <v>58.84</v>
      </c>
      <c r="AE146" s="3">
        <f>I146</f>
        <v>59</v>
      </c>
      <c r="AF146" s="42">
        <f>J146+K146/60</f>
        <v>10.368</v>
      </c>
      <c r="AJ146" s="3">
        <v>9</v>
      </c>
      <c r="AK146" s="57" t="s">
        <v>2296</v>
      </c>
      <c r="AL146" t="s">
        <v>576</v>
      </c>
    </row>
    <row r="147" spans="1:38" x14ac:dyDescent="0.2">
      <c r="A147" s="4">
        <v>1</v>
      </c>
      <c r="B147" s="4">
        <v>9</v>
      </c>
      <c r="C147" s="2" t="s">
        <v>1651</v>
      </c>
      <c r="D147" s="29">
        <v>1544878</v>
      </c>
      <c r="E147" s="29">
        <v>6246416</v>
      </c>
      <c r="F147" s="7">
        <v>16</v>
      </c>
      <c r="G147" s="9">
        <v>31</v>
      </c>
      <c r="H147" s="12">
        <v>51.54</v>
      </c>
      <c r="I147" s="7">
        <v>56</v>
      </c>
      <c r="J147" s="7">
        <v>20</v>
      </c>
      <c r="K147" s="12">
        <v>36.659999999999997</v>
      </c>
      <c r="L147" s="19">
        <f t="shared" si="144"/>
        <v>16.530983333333332</v>
      </c>
      <c r="M147" s="19">
        <f t="shared" si="145"/>
        <v>56.343516666666666</v>
      </c>
      <c r="N147" s="11">
        <f t="shared" si="146"/>
        <v>93453.484819918973</v>
      </c>
      <c r="O147" s="11">
        <f t="shared" si="147"/>
        <v>110863.08362600725</v>
      </c>
      <c r="P147" s="22">
        <f t="shared" si="105"/>
        <v>21.241704263076443</v>
      </c>
      <c r="Q147" s="11">
        <f t="shared" si="106"/>
        <v>1240.8714384897485</v>
      </c>
      <c r="R147" s="7">
        <f t="shared" si="119"/>
        <v>127</v>
      </c>
      <c r="S147" s="11">
        <f t="shared" si="107"/>
        <v>15906.603951663863</v>
      </c>
      <c r="T147" s="11">
        <f t="shared" si="108"/>
        <v>20678.585137163023</v>
      </c>
      <c r="V147" s="4">
        <v>9</v>
      </c>
      <c r="AB147" s="4">
        <f>SUM(U147:AA147)+10</f>
        <v>19</v>
      </c>
      <c r="AC147" s="3">
        <f t="shared" si="149"/>
        <v>16</v>
      </c>
      <c r="AD147" s="42">
        <f t="shared" si="150"/>
        <v>31.859000000000002</v>
      </c>
      <c r="AE147" s="3">
        <f t="shared" si="151"/>
        <v>56</v>
      </c>
      <c r="AF147" s="42">
        <f t="shared" si="152"/>
        <v>20.611000000000001</v>
      </c>
      <c r="AJ147" s="3">
        <v>9</v>
      </c>
      <c r="AK147" s="3">
        <v>1</v>
      </c>
      <c r="AL147" s="13" t="s">
        <v>522</v>
      </c>
    </row>
    <row r="148" spans="1:38" x14ac:dyDescent="0.2">
      <c r="B148" s="4">
        <v>9</v>
      </c>
      <c r="C148" s="2" t="s">
        <v>1652</v>
      </c>
      <c r="D148" s="29">
        <v>1536502</v>
      </c>
      <c r="E148" s="29">
        <v>6265950</v>
      </c>
      <c r="F148" s="7">
        <v>16</v>
      </c>
      <c r="G148" s="9">
        <v>23</v>
      </c>
      <c r="H148" s="12">
        <v>53.7</v>
      </c>
      <c r="I148" s="7">
        <v>56</v>
      </c>
      <c r="J148" s="7">
        <v>31</v>
      </c>
      <c r="K148" s="12">
        <v>10.8</v>
      </c>
      <c r="L148" s="19">
        <f t="shared" ref="L148" si="189">(H148/60+G148)/60+F148</f>
        <v>16.398250000000001</v>
      </c>
      <c r="M148" s="19">
        <f t="shared" ref="M148" si="190">(K148/60+J148)/60+I148</f>
        <v>56.519666666666666</v>
      </c>
      <c r="N148" s="11">
        <f t="shared" ref="N148" si="191">D148/L148</f>
        <v>93699.14472580915</v>
      </c>
      <c r="O148" s="11">
        <f t="shared" ref="O148" si="192">E148/M148</f>
        <v>110863.18036789555</v>
      </c>
      <c r="P148" s="22">
        <f t="shared" si="105"/>
        <v>21.254047426313889</v>
      </c>
      <c r="Q148" s="11">
        <f t="shared" si="106"/>
        <v>1262.1254859160624</v>
      </c>
      <c r="R148" s="7">
        <f t="shared" si="119"/>
        <v>128</v>
      </c>
      <c r="S148" s="11">
        <f t="shared" si="107"/>
        <v>16052.658523994918</v>
      </c>
      <c r="T148" s="11">
        <f t="shared" si="108"/>
        <v>20868.456081193395</v>
      </c>
      <c r="AB148" s="4">
        <f t="shared" ref="AB148" si="193">SUM(U148:AA148)</f>
        <v>0</v>
      </c>
      <c r="AC148" s="3">
        <f t="shared" ref="AC148" si="194">F148</f>
        <v>16</v>
      </c>
      <c r="AD148" s="42">
        <f t="shared" ref="AD148" si="195">G148+H148/60</f>
        <v>23.895</v>
      </c>
      <c r="AE148" s="3">
        <f t="shared" ref="AE148" si="196">I148</f>
        <v>56</v>
      </c>
      <c r="AF148" s="42">
        <f t="shared" ref="AF148" si="197">J148+K148/60</f>
        <v>31.18</v>
      </c>
      <c r="AJ148" s="3">
        <v>9</v>
      </c>
      <c r="AK148" s="57" t="s">
        <v>2296</v>
      </c>
      <c r="AL148" t="s">
        <v>2077</v>
      </c>
    </row>
    <row r="149" spans="1:38" x14ac:dyDescent="0.2">
      <c r="A149" s="4">
        <v>1</v>
      </c>
      <c r="B149" s="4">
        <v>9</v>
      </c>
      <c r="C149" s="2" t="s">
        <v>1653</v>
      </c>
      <c r="D149" s="29">
        <v>1538971</v>
      </c>
      <c r="E149" s="29">
        <v>6275755</v>
      </c>
      <c r="F149" s="7">
        <v>16</v>
      </c>
      <c r="G149" s="9">
        <v>26</v>
      </c>
      <c r="H149" s="12">
        <v>23.4</v>
      </c>
      <c r="I149" s="7">
        <v>56</v>
      </c>
      <c r="J149" s="7">
        <v>36</v>
      </c>
      <c r="K149" s="12">
        <v>27.06</v>
      </c>
      <c r="L149" s="19">
        <f t="shared" si="144"/>
        <v>16.439833333333333</v>
      </c>
      <c r="M149" s="19">
        <f t="shared" si="145"/>
        <v>56.607516666666669</v>
      </c>
      <c r="N149" s="11">
        <f t="shared" si="146"/>
        <v>93612.323725909635</v>
      </c>
      <c r="O149" s="11">
        <f t="shared" si="147"/>
        <v>110864.34045419763</v>
      </c>
      <c r="P149" s="22">
        <f t="shared" si="105"/>
        <v>10.111082335734389</v>
      </c>
      <c r="Q149" s="11">
        <f t="shared" si="106"/>
        <v>1272.2365682517968</v>
      </c>
      <c r="R149" s="7">
        <f t="shared" si="119"/>
        <v>129</v>
      </c>
      <c r="S149" s="11">
        <f t="shared" si="107"/>
        <v>16055.82273731725</v>
      </c>
      <c r="T149" s="11">
        <f t="shared" si="108"/>
        <v>20872.569558512427</v>
      </c>
      <c r="U149" s="4">
        <v>9</v>
      </c>
      <c r="V149" s="4">
        <v>9</v>
      </c>
      <c r="W149" s="4">
        <v>9</v>
      </c>
      <c r="X149" s="4">
        <v>7</v>
      </c>
      <c r="Y149" s="4">
        <v>9</v>
      </c>
      <c r="Z149" s="4">
        <v>9</v>
      </c>
      <c r="AB149" s="4">
        <f t="shared" si="148"/>
        <v>52</v>
      </c>
      <c r="AC149" s="3">
        <f t="shared" si="149"/>
        <v>16</v>
      </c>
      <c r="AD149" s="42">
        <f t="shared" si="150"/>
        <v>26.39</v>
      </c>
      <c r="AE149" s="3">
        <f t="shared" si="151"/>
        <v>56</v>
      </c>
      <c r="AF149" s="42">
        <f t="shared" si="152"/>
        <v>36.451000000000001</v>
      </c>
      <c r="AJ149" s="3">
        <v>9</v>
      </c>
      <c r="AK149" s="3">
        <v>2</v>
      </c>
      <c r="AL149" s="13" t="s">
        <v>169</v>
      </c>
    </row>
    <row r="150" spans="1:38" x14ac:dyDescent="0.2">
      <c r="B150" s="4">
        <v>9</v>
      </c>
      <c r="C150" s="2" t="s">
        <v>1654</v>
      </c>
      <c r="D150" s="8">
        <v>1533375</v>
      </c>
      <c r="E150" s="8">
        <v>6297375</v>
      </c>
      <c r="F150" s="7">
        <v>16</v>
      </c>
      <c r="G150" s="9">
        <v>21</v>
      </c>
      <c r="H150" s="12">
        <v>5.46</v>
      </c>
      <c r="I150" s="7">
        <v>56</v>
      </c>
      <c r="J150" s="7">
        <v>48</v>
      </c>
      <c r="K150" s="12">
        <v>7.5</v>
      </c>
      <c r="L150" s="19">
        <f t="shared" si="144"/>
        <v>16.351516666666665</v>
      </c>
      <c r="M150" s="19">
        <f t="shared" si="145"/>
        <v>56.802083333333336</v>
      </c>
      <c r="N150" s="11">
        <f t="shared" si="146"/>
        <v>93775.704802102977</v>
      </c>
      <c r="O150" s="11">
        <f t="shared" si="147"/>
        <v>110865.21181001283</v>
      </c>
      <c r="P150" s="22">
        <f t="shared" si="105"/>
        <v>22.332478948831454</v>
      </c>
      <c r="Q150" s="11">
        <f t="shared" si="106"/>
        <v>1294.5690472006283</v>
      </c>
      <c r="R150" s="7">
        <f t="shared" si="119"/>
        <v>130</v>
      </c>
      <c r="S150" s="11">
        <f t="shared" si="107"/>
        <v>16211.987760327867</v>
      </c>
      <c r="T150" s="11">
        <f t="shared" si="108"/>
        <v>21075.584088426229</v>
      </c>
      <c r="AB150" s="4">
        <f t="shared" si="148"/>
        <v>0</v>
      </c>
      <c r="AC150" s="3">
        <f t="shared" si="149"/>
        <v>16</v>
      </c>
      <c r="AD150" s="42">
        <f t="shared" si="150"/>
        <v>21.091000000000001</v>
      </c>
      <c r="AE150" s="3">
        <f t="shared" si="151"/>
        <v>56</v>
      </c>
      <c r="AF150" s="42">
        <f t="shared" si="152"/>
        <v>48.125</v>
      </c>
      <c r="AJ150" s="3">
        <v>9</v>
      </c>
      <c r="AK150" s="57" t="s">
        <v>2296</v>
      </c>
      <c r="AL150" t="s">
        <v>2078</v>
      </c>
    </row>
    <row r="151" spans="1:38" x14ac:dyDescent="0.2">
      <c r="B151" s="4">
        <v>8</v>
      </c>
      <c r="C151" s="1" t="s">
        <v>698</v>
      </c>
      <c r="D151" s="7">
        <v>1471965</v>
      </c>
      <c r="E151" s="7">
        <v>6364090</v>
      </c>
      <c r="F151" s="7">
        <v>15</v>
      </c>
      <c r="G151" s="9">
        <v>20</v>
      </c>
      <c r="H151" s="12">
        <v>19.920000000000002</v>
      </c>
      <c r="I151" s="7">
        <v>57</v>
      </c>
      <c r="J151" s="7">
        <v>24</v>
      </c>
      <c r="K151" s="12">
        <v>5.34</v>
      </c>
      <c r="L151" s="19">
        <f t="shared" si="120"/>
        <v>15.338866666666666</v>
      </c>
      <c r="M151" s="19">
        <f t="shared" si="121"/>
        <v>57.401483333333331</v>
      </c>
      <c r="N151" s="11">
        <f t="shared" si="122"/>
        <v>95963.087233737388</v>
      </c>
      <c r="O151" s="11">
        <f t="shared" si="123"/>
        <v>110869.78298179868</v>
      </c>
      <c r="P151" s="22">
        <f t="shared" ref="P151:P218" si="198">SQRT(POWER(D151-D150,2)+POWER(E151-E150,2))/1000</f>
        <v>90.675682103858477</v>
      </c>
      <c r="Q151" s="11">
        <f t="shared" ref="Q151:Q218" si="199">Q150+P151</f>
        <v>1385.2447293044868</v>
      </c>
      <c r="R151" s="7">
        <f t="shared" si="119"/>
        <v>131</v>
      </c>
      <c r="S151" s="11">
        <f t="shared" ref="S151:S218" si="200">Q151/R151*1628</f>
        <v>17215.102437463393</v>
      </c>
      <c r="T151" s="11">
        <f t="shared" ref="T151:T218" si="201">S151*1.3</f>
        <v>22379.63316870241</v>
      </c>
      <c r="U151" s="4">
        <v>9</v>
      </c>
      <c r="AB151" s="4">
        <f t="shared" si="96"/>
        <v>9</v>
      </c>
      <c r="AC151" s="3">
        <f t="shared" si="97"/>
        <v>15</v>
      </c>
      <c r="AD151" s="42">
        <f t="shared" si="98"/>
        <v>20.332000000000001</v>
      </c>
      <c r="AE151" s="3">
        <f t="shared" si="99"/>
        <v>57</v>
      </c>
      <c r="AF151" s="42">
        <f t="shared" si="100"/>
        <v>24.088999999999999</v>
      </c>
      <c r="AJ151" s="3">
        <v>9</v>
      </c>
      <c r="AK151" s="3" t="s">
        <v>2998</v>
      </c>
      <c r="AL151" s="13" t="s">
        <v>2079</v>
      </c>
    </row>
    <row r="152" spans="1:38" x14ac:dyDescent="0.2">
      <c r="A152" s="4">
        <v>1</v>
      </c>
      <c r="B152" s="4">
        <v>9</v>
      </c>
      <c r="C152" s="1" t="s">
        <v>699</v>
      </c>
      <c r="D152" s="7">
        <v>1470520</v>
      </c>
      <c r="E152" s="7">
        <v>6364350</v>
      </c>
      <c r="F152" s="7">
        <v>15</v>
      </c>
      <c r="G152" s="9">
        <v>18</v>
      </c>
      <c r="H152" s="12">
        <v>53.28</v>
      </c>
      <c r="I152" s="7">
        <v>57</v>
      </c>
      <c r="J152" s="7">
        <v>24</v>
      </c>
      <c r="K152" s="12">
        <v>13.44</v>
      </c>
      <c r="L152" s="19">
        <f t="shared" si="120"/>
        <v>15.3148</v>
      </c>
      <c r="M152" s="19">
        <f t="shared" si="121"/>
        <v>57.403733333333335</v>
      </c>
      <c r="N152" s="11">
        <f t="shared" si="122"/>
        <v>96019.536657351055</v>
      </c>
      <c r="O152" s="11">
        <f t="shared" si="123"/>
        <v>110869.96664560724</v>
      </c>
      <c r="P152" s="22">
        <f t="shared" si="198"/>
        <v>1.4682046860026023</v>
      </c>
      <c r="Q152" s="11">
        <f t="shared" si="199"/>
        <v>1386.7129339904893</v>
      </c>
      <c r="R152" s="7">
        <f t="shared" si="119"/>
        <v>132</v>
      </c>
      <c r="S152" s="11">
        <f t="shared" si="200"/>
        <v>17102.792852549366</v>
      </c>
      <c r="T152" s="11">
        <f t="shared" si="201"/>
        <v>22233.630708314176</v>
      </c>
      <c r="AB152" s="4">
        <f t="shared" si="96"/>
        <v>0</v>
      </c>
      <c r="AC152" s="3">
        <f t="shared" si="97"/>
        <v>15</v>
      </c>
      <c r="AD152" s="42">
        <f t="shared" si="98"/>
        <v>18.888000000000002</v>
      </c>
      <c r="AE152" s="3">
        <f t="shared" si="99"/>
        <v>57</v>
      </c>
      <c r="AF152" s="42">
        <f t="shared" si="100"/>
        <v>24.224</v>
      </c>
      <c r="AJ152" s="3">
        <v>9</v>
      </c>
      <c r="AK152" s="3">
        <v>1</v>
      </c>
      <c r="AL152" t="s">
        <v>174</v>
      </c>
    </row>
    <row r="153" spans="1:38" x14ac:dyDescent="0.2">
      <c r="A153" s="4">
        <v>1</v>
      </c>
      <c r="B153" s="4">
        <v>8</v>
      </c>
      <c r="C153" s="1" t="s">
        <v>702</v>
      </c>
      <c r="D153" s="29">
        <v>1466680</v>
      </c>
      <c r="E153" s="29">
        <v>6366240</v>
      </c>
      <c r="F153" s="7">
        <v>15</v>
      </c>
      <c r="G153" s="9">
        <v>15</v>
      </c>
      <c r="H153" s="12">
        <v>2.4</v>
      </c>
      <c r="I153" s="7">
        <v>57</v>
      </c>
      <c r="J153" s="7">
        <v>25</v>
      </c>
      <c r="K153" s="12">
        <v>13.6</v>
      </c>
      <c r="L153" s="19">
        <f t="shared" si="120"/>
        <v>15.250666666666667</v>
      </c>
      <c r="M153" s="19">
        <f t="shared" si="121"/>
        <v>57.420444444444442</v>
      </c>
      <c r="N153" s="11">
        <f t="shared" si="122"/>
        <v>96171.533484874977</v>
      </c>
      <c r="O153" s="11">
        <f t="shared" si="123"/>
        <v>110870.61518932476</v>
      </c>
      <c r="P153" s="22">
        <f t="shared" si="198"/>
        <v>4.2799182235178277</v>
      </c>
      <c r="Q153" s="11">
        <f t="shared" si="199"/>
        <v>1390.9928522140071</v>
      </c>
      <c r="R153" s="7">
        <f t="shared" si="119"/>
        <v>133</v>
      </c>
      <c r="S153" s="11">
        <f t="shared" si="200"/>
        <v>17026.589198529349</v>
      </c>
      <c r="T153" s="11">
        <f t="shared" si="201"/>
        <v>22134.565958088155</v>
      </c>
      <c r="AB153" s="4">
        <f t="shared" si="96"/>
        <v>0</v>
      </c>
      <c r="AC153" s="3">
        <f t="shared" si="97"/>
        <v>15</v>
      </c>
      <c r="AD153" s="42">
        <f t="shared" si="98"/>
        <v>15.04</v>
      </c>
      <c r="AE153" s="3">
        <f t="shared" si="99"/>
        <v>57</v>
      </c>
      <c r="AF153" s="42">
        <f t="shared" si="100"/>
        <v>25.226666666666667</v>
      </c>
      <c r="AJ153" s="3">
        <v>9</v>
      </c>
      <c r="AK153" s="3" t="s">
        <v>2998</v>
      </c>
      <c r="AL153" t="s">
        <v>2080</v>
      </c>
    </row>
    <row r="154" spans="1:38" x14ac:dyDescent="0.2">
      <c r="A154" s="4">
        <v>1</v>
      </c>
      <c r="B154" s="4">
        <v>9</v>
      </c>
      <c r="C154" s="1" t="s">
        <v>3000</v>
      </c>
      <c r="D154" s="7">
        <v>1466680</v>
      </c>
      <c r="E154" s="7">
        <v>6366240</v>
      </c>
      <c r="F154" s="7">
        <v>15</v>
      </c>
      <c r="G154" s="9">
        <v>15</v>
      </c>
      <c r="H154" s="12">
        <v>2.4</v>
      </c>
      <c r="I154" s="7">
        <v>57</v>
      </c>
      <c r="J154" s="7">
        <v>25</v>
      </c>
      <c r="K154" s="12">
        <v>13.46</v>
      </c>
      <c r="L154" s="19">
        <f t="shared" ref="L154" si="202">(H154/60+G154)/60+F154</f>
        <v>15.250666666666667</v>
      </c>
      <c r="M154" s="19">
        <f t="shared" ref="M154" si="203">(K154/60+J154)/60+I154</f>
        <v>57.420405555555554</v>
      </c>
      <c r="N154" s="11">
        <f t="shared" ref="N154" si="204">D154/L154</f>
        <v>96171.533484874977</v>
      </c>
      <c r="O154" s="11">
        <f t="shared" ref="O154" si="205">E154/M154</f>
        <v>110870.69027822379</v>
      </c>
      <c r="P154" s="22">
        <f t="shared" ref="P154:P156" si="206">SQRT(POWER(D154-D153,2)+POWER(E154-E153,2))/1000</f>
        <v>0</v>
      </c>
      <c r="Q154" s="11">
        <f t="shared" ref="Q154:Q156" si="207">Q153+P154</f>
        <v>1390.9928522140071</v>
      </c>
      <c r="R154" s="7">
        <f t="shared" si="119"/>
        <v>134</v>
      </c>
      <c r="S154" s="11">
        <f t="shared" ref="S154:S156" si="208">Q154/R154*1628</f>
        <v>16899.525100032864</v>
      </c>
      <c r="T154" s="11">
        <f t="shared" ref="T154:T156" si="209">S154*1.3</f>
        <v>21969.382630042724</v>
      </c>
      <c r="V154" s="4">
        <v>9</v>
      </c>
      <c r="AB154" s="4">
        <f t="shared" ref="AB154" si="210">SUM(U154:AA154)</f>
        <v>9</v>
      </c>
      <c r="AC154" s="3">
        <f t="shared" ref="AC154" si="211">F154</f>
        <v>15</v>
      </c>
      <c r="AD154" s="42">
        <f t="shared" ref="AD154" si="212">G154+H154/60</f>
        <v>15.04</v>
      </c>
      <c r="AE154" s="3">
        <f t="shared" ref="AE154" si="213">I154</f>
        <v>57</v>
      </c>
      <c r="AF154" s="42">
        <f t="shared" ref="AF154" si="214">J154+K154/60</f>
        <v>25.224333333333334</v>
      </c>
      <c r="AJ154" s="3">
        <v>9</v>
      </c>
      <c r="AL154" t="s">
        <v>2999</v>
      </c>
    </row>
    <row r="155" spans="1:38" x14ac:dyDescent="0.2">
      <c r="A155" s="4">
        <v>1</v>
      </c>
      <c r="B155" s="4">
        <v>9</v>
      </c>
      <c r="C155" s="2" t="s">
        <v>2081</v>
      </c>
      <c r="D155" s="7">
        <v>1456070</v>
      </c>
      <c r="E155" s="7">
        <v>6367500</v>
      </c>
      <c r="F155" s="7">
        <v>15</v>
      </c>
      <c r="G155" s="9">
        <v>4</v>
      </c>
      <c r="H155" s="12">
        <v>25.92</v>
      </c>
      <c r="I155" s="7">
        <v>57</v>
      </c>
      <c r="J155" s="7">
        <v>25</v>
      </c>
      <c r="K155" s="12">
        <v>51.06</v>
      </c>
      <c r="L155" s="19">
        <f t="shared" si="120"/>
        <v>15.073866666666667</v>
      </c>
      <c r="M155" s="19">
        <f t="shared" si="121"/>
        <v>57.43085</v>
      </c>
      <c r="N155" s="11">
        <f t="shared" si="122"/>
        <v>96595.653404567725</v>
      </c>
      <c r="O155" s="11">
        <f t="shared" si="123"/>
        <v>110872.46662725696</v>
      </c>
      <c r="P155" s="22">
        <f t="shared" si="206"/>
        <v>10.684554272406499</v>
      </c>
      <c r="Q155" s="11">
        <f t="shared" si="207"/>
        <v>1401.6774064864137</v>
      </c>
      <c r="R155" s="7">
        <f t="shared" ref="R155:R163" si="215">R154+1</f>
        <v>135</v>
      </c>
      <c r="S155" s="11">
        <f t="shared" si="208"/>
        <v>16903.191242665787</v>
      </c>
      <c r="T155" s="11">
        <f t="shared" si="209"/>
        <v>21974.148615465525</v>
      </c>
      <c r="AB155" s="4">
        <f t="shared" si="96"/>
        <v>0</v>
      </c>
      <c r="AC155" s="3">
        <f t="shared" si="97"/>
        <v>15</v>
      </c>
      <c r="AD155" s="42">
        <f t="shared" si="98"/>
        <v>4.4320000000000004</v>
      </c>
      <c r="AE155" s="3">
        <f t="shared" si="99"/>
        <v>57</v>
      </c>
      <c r="AF155" s="42">
        <f t="shared" si="100"/>
        <v>25.850999999999999</v>
      </c>
      <c r="AJ155" s="3">
        <v>8</v>
      </c>
      <c r="AK155" s="57" t="s">
        <v>2296</v>
      </c>
      <c r="AL155" s="13" t="s">
        <v>2956</v>
      </c>
    </row>
    <row r="156" spans="1:38" x14ac:dyDescent="0.2">
      <c r="A156" s="4">
        <v>1</v>
      </c>
      <c r="B156" s="4">
        <v>9</v>
      </c>
      <c r="C156" t="s">
        <v>2851</v>
      </c>
      <c r="D156" s="29">
        <v>1456075</v>
      </c>
      <c r="E156" s="29">
        <v>6367490</v>
      </c>
      <c r="F156" s="7"/>
      <c r="G156" s="9"/>
      <c r="H156" s="12"/>
      <c r="I156" s="7"/>
      <c r="J156" s="7"/>
      <c r="K156" s="12"/>
      <c r="L156" s="19"/>
      <c r="M156" s="19"/>
      <c r="N156" s="11"/>
      <c r="O156" s="11"/>
      <c r="P156" s="22">
        <f t="shared" si="206"/>
        <v>1.1180339887498949E-2</v>
      </c>
      <c r="Q156" s="11">
        <f t="shared" si="207"/>
        <v>1401.6885868263012</v>
      </c>
      <c r="R156" s="7">
        <f t="shared" si="215"/>
        <v>136</v>
      </c>
      <c r="S156" s="11">
        <f t="shared" si="208"/>
        <v>16779.036907008958</v>
      </c>
      <c r="T156" s="11">
        <f t="shared" si="209"/>
        <v>21812.747979111646</v>
      </c>
      <c r="V156" s="4">
        <v>9</v>
      </c>
      <c r="W156" s="4">
        <v>7</v>
      </c>
      <c r="AB156" s="4">
        <f>SUM(U156:AA156)+AB157+AB158</f>
        <v>48</v>
      </c>
      <c r="AC156" s="3">
        <f t="shared" ref="AC156" si="216">F156</f>
        <v>0</v>
      </c>
      <c r="AD156" s="42">
        <f t="shared" ref="AD156" si="217">G156+H156/60</f>
        <v>0</v>
      </c>
      <c r="AE156" s="3">
        <f t="shared" ref="AE156" si="218">I156</f>
        <v>0</v>
      </c>
      <c r="AF156" s="42">
        <f t="shared" ref="AF156" si="219">J156+K156/60</f>
        <v>0</v>
      </c>
      <c r="AJ156" s="3">
        <v>9</v>
      </c>
      <c r="AK156" s="3">
        <v>1</v>
      </c>
      <c r="AL156" s="13" t="s">
        <v>2955</v>
      </c>
    </row>
    <row r="157" spans="1:38" x14ac:dyDescent="0.2">
      <c r="A157" s="4">
        <v>1</v>
      </c>
      <c r="B157" s="4">
        <v>9</v>
      </c>
      <c r="C157" s="2" t="s">
        <v>3002</v>
      </c>
      <c r="D157" s="29">
        <v>1456075</v>
      </c>
      <c r="E157" s="29">
        <v>6367640</v>
      </c>
      <c r="F157" s="7"/>
      <c r="G157" s="9"/>
      <c r="H157" s="12"/>
      <c r="I157" s="7"/>
      <c r="J157" s="7"/>
      <c r="K157" s="12"/>
      <c r="L157" s="19"/>
      <c r="M157" s="19"/>
      <c r="N157" s="11"/>
      <c r="O157" s="11"/>
      <c r="P157" s="22">
        <f t="shared" ref="P157:P163" si="220">SQRT(POWER(D157-D156,2)+POWER(E157-E156,2))/1000</f>
        <v>0.15</v>
      </c>
      <c r="Q157" s="11">
        <f t="shared" ref="Q157:Q163" si="221">Q156+P157</f>
        <v>1401.8385868263013</v>
      </c>
      <c r="R157" s="7">
        <f t="shared" si="215"/>
        <v>137</v>
      </c>
      <c r="S157" s="11">
        <f t="shared" ref="S157:S163" si="222">Q157/R157*1628</f>
        <v>16658.344666811812</v>
      </c>
      <c r="T157" s="11">
        <f t="shared" ref="T157:T163" si="223">S157*1.3</f>
        <v>21655.848066855357</v>
      </c>
      <c r="V157" s="4">
        <v>9</v>
      </c>
      <c r="W157" s="4">
        <v>7</v>
      </c>
      <c r="AB157" s="4">
        <f t="shared" ref="AB157:AB159" si="224">SUM(U157:AA157)</f>
        <v>16</v>
      </c>
      <c r="AC157" s="3">
        <f t="shared" ref="AC157:AC159" si="225">F157</f>
        <v>0</v>
      </c>
      <c r="AD157" s="42">
        <f t="shared" ref="AD157:AD159" si="226">G157+H157/60</f>
        <v>0</v>
      </c>
      <c r="AE157" s="3">
        <f t="shared" ref="AE157:AE159" si="227">I157</f>
        <v>0</v>
      </c>
      <c r="AF157" s="42">
        <f t="shared" ref="AF157:AF159" si="228">J157+K157/60</f>
        <v>0</v>
      </c>
      <c r="AJ157" s="3">
        <v>9</v>
      </c>
      <c r="AK157" s="3">
        <v>1</v>
      </c>
      <c r="AL157" s="13" t="s">
        <v>3001</v>
      </c>
    </row>
    <row r="158" spans="1:38" x14ac:dyDescent="0.2">
      <c r="A158" s="4">
        <v>1</v>
      </c>
      <c r="B158" s="4">
        <v>9</v>
      </c>
      <c r="C158" s="2" t="s">
        <v>3003</v>
      </c>
      <c r="D158" s="29">
        <v>1456075</v>
      </c>
      <c r="E158" s="29">
        <v>6367640</v>
      </c>
      <c r="F158" s="7"/>
      <c r="G158" s="9"/>
      <c r="H158" s="12"/>
      <c r="I158" s="7"/>
      <c r="J158" s="7"/>
      <c r="K158" s="12"/>
      <c r="L158" s="19"/>
      <c r="M158" s="19"/>
      <c r="N158" s="11"/>
      <c r="O158" s="11"/>
      <c r="P158" s="22">
        <f t="shared" si="220"/>
        <v>0</v>
      </c>
      <c r="Q158" s="11">
        <f t="shared" si="221"/>
        <v>1401.8385868263013</v>
      </c>
      <c r="R158" s="7">
        <f t="shared" si="215"/>
        <v>138</v>
      </c>
      <c r="S158" s="11">
        <f t="shared" si="222"/>
        <v>16537.632024298684</v>
      </c>
      <c r="T158" s="11">
        <f t="shared" si="223"/>
        <v>21498.921631588291</v>
      </c>
      <c r="V158" s="4">
        <v>9</v>
      </c>
      <c r="W158" s="4">
        <v>7</v>
      </c>
      <c r="AB158" s="4">
        <f t="shared" si="224"/>
        <v>16</v>
      </c>
      <c r="AC158" s="3">
        <f t="shared" si="225"/>
        <v>0</v>
      </c>
      <c r="AD158" s="42">
        <f t="shared" si="226"/>
        <v>0</v>
      </c>
      <c r="AE158" s="3">
        <f t="shared" si="227"/>
        <v>0</v>
      </c>
      <c r="AF158" s="42">
        <f t="shared" si="228"/>
        <v>0</v>
      </c>
      <c r="AJ158" s="3">
        <v>9</v>
      </c>
      <c r="AK158" s="3">
        <v>1</v>
      </c>
      <c r="AL158" s="13" t="s">
        <v>3001</v>
      </c>
    </row>
    <row r="159" spans="1:38" x14ac:dyDescent="0.2">
      <c r="A159" s="4">
        <v>1</v>
      </c>
      <c r="B159" s="4">
        <v>9</v>
      </c>
      <c r="C159" s="2" t="s">
        <v>3004</v>
      </c>
      <c r="D159" s="29">
        <v>1456075</v>
      </c>
      <c r="E159" s="29">
        <v>6367640</v>
      </c>
      <c r="F159" s="7"/>
      <c r="G159" s="9"/>
      <c r="H159" s="12"/>
      <c r="I159" s="7"/>
      <c r="J159" s="7"/>
      <c r="K159" s="12"/>
      <c r="L159" s="19"/>
      <c r="M159" s="19"/>
      <c r="N159" s="11"/>
      <c r="O159" s="11"/>
      <c r="P159" s="22">
        <f t="shared" si="220"/>
        <v>0</v>
      </c>
      <c r="Q159" s="11">
        <f t="shared" si="221"/>
        <v>1401.8385868263013</v>
      </c>
      <c r="R159" s="7">
        <f t="shared" si="215"/>
        <v>139</v>
      </c>
      <c r="S159" s="11">
        <f t="shared" si="222"/>
        <v>16418.656254339701</v>
      </c>
      <c r="T159" s="11">
        <f t="shared" si="223"/>
        <v>21344.253130641613</v>
      </c>
      <c r="AB159" s="4">
        <f t="shared" si="224"/>
        <v>0</v>
      </c>
      <c r="AC159" s="3">
        <f t="shared" si="225"/>
        <v>0</v>
      </c>
      <c r="AD159" s="42">
        <f t="shared" si="226"/>
        <v>0</v>
      </c>
      <c r="AE159" s="3">
        <f t="shared" si="227"/>
        <v>0</v>
      </c>
      <c r="AF159" s="42">
        <f t="shared" si="228"/>
        <v>0</v>
      </c>
      <c r="AJ159" s="3">
        <v>9</v>
      </c>
      <c r="AK159" s="3">
        <v>1</v>
      </c>
      <c r="AL159" s="13" t="s">
        <v>3001</v>
      </c>
    </row>
    <row r="160" spans="1:38" x14ac:dyDescent="0.2">
      <c r="A160" s="4">
        <v>1</v>
      </c>
      <c r="B160" s="4">
        <v>9</v>
      </c>
      <c r="C160" s="2" t="s">
        <v>703</v>
      </c>
      <c r="D160" s="7">
        <v>1456575</v>
      </c>
      <c r="E160" s="7">
        <v>6367110</v>
      </c>
      <c r="F160" s="7">
        <v>15</v>
      </c>
      <c r="G160" s="9">
        <v>4</v>
      </c>
      <c r="H160" s="12">
        <v>56.46</v>
      </c>
      <c r="I160" s="7">
        <v>57</v>
      </c>
      <c r="J160" s="7">
        <v>25</v>
      </c>
      <c r="K160" s="12">
        <v>38.64</v>
      </c>
      <c r="L160" s="19">
        <f t="shared" si="120"/>
        <v>15.08235</v>
      </c>
      <c r="M160" s="19">
        <f t="shared" si="121"/>
        <v>57.427399999999999</v>
      </c>
      <c r="N160" s="11">
        <f t="shared" si="122"/>
        <v>96574.804324259807</v>
      </c>
      <c r="O160" s="11">
        <f t="shared" si="123"/>
        <v>110872.33620188273</v>
      </c>
      <c r="P160" s="22">
        <f t="shared" si="220"/>
        <v>0.72862884927787475</v>
      </c>
      <c r="Q160" s="11">
        <f t="shared" si="221"/>
        <v>1402.5672156755791</v>
      </c>
      <c r="R160" s="7">
        <f t="shared" si="215"/>
        <v>140</v>
      </c>
      <c r="S160" s="11">
        <f t="shared" si="222"/>
        <v>16309.853050856018</v>
      </c>
      <c r="T160" s="11">
        <f t="shared" si="223"/>
        <v>21202.808966112825</v>
      </c>
      <c r="AB160" s="4">
        <f t="shared" si="96"/>
        <v>0</v>
      </c>
      <c r="AC160" s="3">
        <f t="shared" si="97"/>
        <v>15</v>
      </c>
      <c r="AD160" s="42">
        <f t="shared" si="98"/>
        <v>4.9409999999999998</v>
      </c>
      <c r="AE160" s="3">
        <f t="shared" si="99"/>
        <v>57</v>
      </c>
      <c r="AF160" s="42">
        <f t="shared" si="100"/>
        <v>25.643999999999998</v>
      </c>
      <c r="AJ160" s="3">
        <v>9</v>
      </c>
      <c r="AK160" s="3">
        <v>1</v>
      </c>
      <c r="AL160" s="13" t="s">
        <v>2082</v>
      </c>
    </row>
    <row r="161" spans="1:38" x14ac:dyDescent="0.2">
      <c r="B161" s="4">
        <v>8</v>
      </c>
      <c r="C161" s="50" t="s">
        <v>704</v>
      </c>
      <c r="D161" s="29">
        <v>1455770</v>
      </c>
      <c r="E161" s="29">
        <v>6371145</v>
      </c>
      <c r="F161" s="7">
        <v>15</v>
      </c>
      <c r="G161" s="9">
        <v>4</v>
      </c>
      <c r="H161" s="12">
        <v>5.58</v>
      </c>
      <c r="I161" s="7">
        <v>57</v>
      </c>
      <c r="J161" s="7">
        <v>27</v>
      </c>
      <c r="K161" s="12">
        <v>48.78</v>
      </c>
      <c r="L161" s="19">
        <f t="shared" si="120"/>
        <v>15.068216666666666</v>
      </c>
      <c r="M161" s="19">
        <f t="shared" si="121"/>
        <v>57.463549999999998</v>
      </c>
      <c r="N161" s="11">
        <f t="shared" si="122"/>
        <v>96611.963592241067</v>
      </c>
      <c r="O161" s="11">
        <f t="shared" si="123"/>
        <v>110872.80545667645</v>
      </c>
      <c r="P161" s="22">
        <f t="shared" si="220"/>
        <v>4.1145169825873857</v>
      </c>
      <c r="Q161" s="11">
        <f t="shared" si="221"/>
        <v>1406.6817326581665</v>
      </c>
      <c r="R161" s="7">
        <f t="shared" si="215"/>
        <v>141</v>
      </c>
      <c r="S161" s="11">
        <f t="shared" si="222"/>
        <v>16241.686955797837</v>
      </c>
      <c r="T161" s="11">
        <f t="shared" si="223"/>
        <v>21114.19304253719</v>
      </c>
      <c r="U161" s="4">
        <v>9</v>
      </c>
      <c r="AB161" s="4">
        <f t="shared" si="96"/>
        <v>9</v>
      </c>
      <c r="AC161" s="3">
        <f t="shared" si="97"/>
        <v>15</v>
      </c>
      <c r="AD161" s="42">
        <f t="shared" si="98"/>
        <v>4.093</v>
      </c>
      <c r="AE161" s="3">
        <f t="shared" si="99"/>
        <v>57</v>
      </c>
      <c r="AF161" s="42">
        <f t="shared" si="100"/>
        <v>27.812999999999999</v>
      </c>
      <c r="AJ161" s="3">
        <v>6</v>
      </c>
      <c r="AL161" t="s">
        <v>295</v>
      </c>
    </row>
    <row r="162" spans="1:38" x14ac:dyDescent="0.2">
      <c r="A162" s="4">
        <v>1</v>
      </c>
      <c r="B162" s="4">
        <v>9</v>
      </c>
      <c r="C162" s="1" t="s">
        <v>705</v>
      </c>
      <c r="D162" s="8">
        <v>1456665</v>
      </c>
      <c r="E162" s="8">
        <v>6374120</v>
      </c>
      <c r="F162" s="7">
        <v>15</v>
      </c>
      <c r="G162" s="9">
        <v>4</v>
      </c>
      <c r="H162" s="12">
        <v>57.36</v>
      </c>
      <c r="I162" s="7">
        <v>57</v>
      </c>
      <c r="J162" s="7">
        <v>29</v>
      </c>
      <c r="K162" s="12">
        <v>25.26</v>
      </c>
      <c r="L162" s="19">
        <f t="shared" si="120"/>
        <v>15.082599999999999</v>
      </c>
      <c r="M162" s="19">
        <f t="shared" si="121"/>
        <v>57.490349999999999</v>
      </c>
      <c r="N162" s="11">
        <f t="shared" si="122"/>
        <v>96579.170700011935</v>
      </c>
      <c r="O162" s="11">
        <f t="shared" si="123"/>
        <v>110872.86822918977</v>
      </c>
      <c r="P162" s="22">
        <f t="shared" si="220"/>
        <v>3.1067104789471451</v>
      </c>
      <c r="Q162" s="11">
        <f t="shared" si="221"/>
        <v>1409.7884431371137</v>
      </c>
      <c r="R162" s="7">
        <f t="shared" si="215"/>
        <v>142</v>
      </c>
      <c r="S162" s="11">
        <f t="shared" si="222"/>
        <v>16162.926657938178</v>
      </c>
      <c r="T162" s="11">
        <f t="shared" si="223"/>
        <v>21011.804655319633</v>
      </c>
      <c r="AB162" s="4">
        <f t="shared" si="96"/>
        <v>0</v>
      </c>
      <c r="AC162" s="3">
        <f t="shared" si="97"/>
        <v>15</v>
      </c>
      <c r="AD162" s="42">
        <f t="shared" si="98"/>
        <v>4.9559999999999995</v>
      </c>
      <c r="AE162" s="3">
        <f t="shared" si="99"/>
        <v>57</v>
      </c>
      <c r="AF162" s="42">
        <f t="shared" si="100"/>
        <v>29.420999999999999</v>
      </c>
      <c r="AJ162" s="3">
        <v>9</v>
      </c>
      <c r="AK162" s="3">
        <v>1</v>
      </c>
      <c r="AL162" t="s">
        <v>209</v>
      </c>
    </row>
    <row r="163" spans="1:38" x14ac:dyDescent="0.2">
      <c r="A163" s="4">
        <v>1</v>
      </c>
      <c r="B163" s="4">
        <v>9</v>
      </c>
      <c r="C163" s="2" t="s">
        <v>707</v>
      </c>
      <c r="D163" s="7">
        <v>1457080</v>
      </c>
      <c r="E163" s="7">
        <v>6378010</v>
      </c>
      <c r="F163" s="7">
        <v>15</v>
      </c>
      <c r="G163" s="9">
        <v>5</v>
      </c>
      <c r="H163" s="12">
        <v>19.86</v>
      </c>
      <c r="I163" s="7">
        <v>57</v>
      </c>
      <c r="J163" s="7">
        <v>31</v>
      </c>
      <c r="K163" s="12">
        <v>31.14</v>
      </c>
      <c r="L163" s="19">
        <f t="shared" ref="L163:L190" si="229">(H163/60+G163)/60+F163</f>
        <v>15.088850000000001</v>
      </c>
      <c r="M163" s="19">
        <f t="shared" ref="M163:M190" si="230">(K163/60+J163)/60+I163</f>
        <v>57.525316666666669</v>
      </c>
      <c r="N163" s="11">
        <f t="shared" ref="N163:N190" si="231">D163/L163</f>
        <v>96566.670090828658</v>
      </c>
      <c r="O163" s="11">
        <f t="shared" ref="O163:O190" si="232">E163/M163</f>
        <v>110873.0967437815</v>
      </c>
      <c r="P163" s="22">
        <f t="shared" si="220"/>
        <v>3.9120742579864198</v>
      </c>
      <c r="Q163" s="11">
        <f t="shared" si="221"/>
        <v>1413.7005173951002</v>
      </c>
      <c r="R163" s="7">
        <f t="shared" si="215"/>
        <v>143</v>
      </c>
      <c r="S163" s="11">
        <f t="shared" si="222"/>
        <v>16094.436659574985</v>
      </c>
      <c r="T163" s="11">
        <f t="shared" si="223"/>
        <v>20922.767657447483</v>
      </c>
      <c r="U163" s="4">
        <v>9</v>
      </c>
      <c r="AB163" s="4">
        <f t="shared" si="96"/>
        <v>9</v>
      </c>
      <c r="AC163" s="3">
        <f t="shared" si="97"/>
        <v>15</v>
      </c>
      <c r="AD163" s="42">
        <f t="shared" si="98"/>
        <v>5.3310000000000004</v>
      </c>
      <c r="AE163" s="3">
        <f t="shared" si="99"/>
        <v>57</v>
      </c>
      <c r="AF163" s="42">
        <f t="shared" si="100"/>
        <v>31.518999999999998</v>
      </c>
      <c r="AJ163" s="3">
        <v>9</v>
      </c>
      <c r="AK163" s="3">
        <v>2</v>
      </c>
      <c r="AL163" t="s">
        <v>120</v>
      </c>
    </row>
    <row r="164" spans="1:38" x14ac:dyDescent="0.2">
      <c r="A164" s="4">
        <v>1</v>
      </c>
      <c r="B164" s="4">
        <v>9</v>
      </c>
      <c r="C164" s="2" t="s">
        <v>706</v>
      </c>
      <c r="D164" s="7">
        <v>1457130</v>
      </c>
      <c r="E164" s="7">
        <v>6378360</v>
      </c>
      <c r="F164" s="7">
        <v>15</v>
      </c>
      <c r="G164" s="9">
        <v>5</v>
      </c>
      <c r="H164" s="12">
        <v>22.62</v>
      </c>
      <c r="I164" s="7">
        <v>57</v>
      </c>
      <c r="J164" s="7">
        <v>31</v>
      </c>
      <c r="K164" s="12">
        <v>42.42</v>
      </c>
      <c r="L164" s="19">
        <f t="shared" si="229"/>
        <v>15.089616666666666</v>
      </c>
      <c r="M164" s="19">
        <f t="shared" si="230"/>
        <v>57.528449999999999</v>
      </c>
      <c r="N164" s="11">
        <f t="shared" si="231"/>
        <v>96565.077310335924</v>
      </c>
      <c r="O164" s="11">
        <f t="shared" si="232"/>
        <v>110873.14189761762</v>
      </c>
      <c r="P164" s="22">
        <f t="shared" si="198"/>
        <v>0.35355339059327379</v>
      </c>
      <c r="Q164" s="11">
        <f t="shared" si="199"/>
        <v>1414.0540707856935</v>
      </c>
      <c r="R164" s="7">
        <f t="shared" ref="R164:R222" si="233">R163+1</f>
        <v>144</v>
      </c>
      <c r="S164" s="11">
        <f t="shared" si="200"/>
        <v>15986.666855827147</v>
      </c>
      <c r="T164" s="11">
        <f t="shared" si="201"/>
        <v>20782.666912575292</v>
      </c>
      <c r="U164" s="4">
        <v>9</v>
      </c>
      <c r="AB164" s="4">
        <f t="shared" si="96"/>
        <v>9</v>
      </c>
      <c r="AC164" s="3">
        <f t="shared" si="97"/>
        <v>15</v>
      </c>
      <c r="AD164" s="42">
        <f t="shared" si="98"/>
        <v>5.3769999999999998</v>
      </c>
      <c r="AE164" s="3">
        <f t="shared" si="99"/>
        <v>57</v>
      </c>
      <c r="AF164" s="42">
        <f t="shared" si="100"/>
        <v>31.707000000000001</v>
      </c>
      <c r="AJ164" s="3">
        <v>9</v>
      </c>
      <c r="AK164" s="3">
        <v>1</v>
      </c>
      <c r="AL164" t="s">
        <v>120</v>
      </c>
    </row>
    <row r="165" spans="1:38" x14ac:dyDescent="0.2">
      <c r="A165" s="4">
        <v>1</v>
      </c>
      <c r="B165" s="4">
        <v>9</v>
      </c>
      <c r="C165" s="13" t="s">
        <v>2853</v>
      </c>
      <c r="D165" s="29">
        <v>1458303</v>
      </c>
      <c r="E165" s="29">
        <v>6381420</v>
      </c>
      <c r="F165" s="7"/>
      <c r="G165" s="9"/>
      <c r="H165" s="12"/>
      <c r="I165" s="7"/>
      <c r="J165" s="7"/>
      <c r="K165" s="12"/>
      <c r="L165" s="19"/>
      <c r="M165" s="19"/>
      <c r="N165" s="11"/>
      <c r="O165" s="11"/>
      <c r="P165" s="22">
        <f t="shared" si="198"/>
        <v>3.2771220605891385</v>
      </c>
      <c r="Q165" s="11">
        <f t="shared" si="199"/>
        <v>1417.3311928462826</v>
      </c>
      <c r="R165" s="7">
        <f t="shared" si="233"/>
        <v>145</v>
      </c>
      <c r="S165" s="11">
        <f t="shared" si="200"/>
        <v>15913.208151405159</v>
      </c>
      <c r="T165" s="11">
        <f t="shared" si="201"/>
        <v>20687.170596826709</v>
      </c>
      <c r="AB165" s="4">
        <f t="shared" ref="AB165" si="234">SUM(U165:AA165)</f>
        <v>0</v>
      </c>
      <c r="AC165" s="3">
        <f t="shared" ref="AC165" si="235">F165</f>
        <v>0</v>
      </c>
      <c r="AD165" s="42">
        <f t="shared" ref="AD165" si="236">G165+H165/60</f>
        <v>0</v>
      </c>
      <c r="AE165" s="3">
        <f t="shared" ref="AE165" si="237">I165</f>
        <v>0</v>
      </c>
      <c r="AF165" s="42">
        <f t="shared" ref="AF165" si="238">J165+K165/60</f>
        <v>0</v>
      </c>
      <c r="AJ165" s="3">
        <v>9</v>
      </c>
      <c r="AK165" s="3">
        <v>1</v>
      </c>
      <c r="AL165" s="13" t="s">
        <v>2958</v>
      </c>
    </row>
    <row r="166" spans="1:38" x14ac:dyDescent="0.2">
      <c r="B166" s="4">
        <v>9</v>
      </c>
      <c r="C166" s="1" t="s">
        <v>2929</v>
      </c>
      <c r="D166" s="7">
        <v>1457780</v>
      </c>
      <c r="E166" s="7">
        <v>6381770</v>
      </c>
      <c r="F166" s="7">
        <v>15</v>
      </c>
      <c r="G166" s="9">
        <v>5</v>
      </c>
      <c r="H166" s="12">
        <v>59.52</v>
      </c>
      <c r="I166" s="7">
        <v>57</v>
      </c>
      <c r="J166" s="7">
        <v>33</v>
      </c>
      <c r="K166" s="12">
        <v>32.880000000000003</v>
      </c>
      <c r="L166" s="19">
        <f t="shared" si="229"/>
        <v>15.099866666666667</v>
      </c>
      <c r="M166" s="19">
        <f t="shared" si="230"/>
        <v>57.559133333333335</v>
      </c>
      <c r="N166" s="11">
        <f t="shared" si="231"/>
        <v>96542.574327367125</v>
      </c>
      <c r="O166" s="11">
        <f t="shared" si="232"/>
        <v>110873.28162226209</v>
      </c>
      <c r="P166" s="22">
        <f t="shared" si="198"/>
        <v>0.62930835049282474</v>
      </c>
      <c r="Q166" s="11">
        <f t="shared" si="199"/>
        <v>1417.9605011967756</v>
      </c>
      <c r="R166" s="7">
        <f t="shared" si="233"/>
        <v>146</v>
      </c>
      <c r="S166" s="11">
        <f t="shared" si="200"/>
        <v>15811.230794166786</v>
      </c>
      <c r="T166" s="11">
        <f t="shared" si="201"/>
        <v>20554.600032416824</v>
      </c>
      <c r="AB166" s="4">
        <f t="shared" si="96"/>
        <v>0</v>
      </c>
      <c r="AC166" s="3">
        <f t="shared" si="97"/>
        <v>15</v>
      </c>
      <c r="AD166" s="42">
        <f t="shared" si="98"/>
        <v>5.992</v>
      </c>
      <c r="AE166" s="3">
        <f t="shared" si="99"/>
        <v>57</v>
      </c>
      <c r="AF166" s="42">
        <f t="shared" si="100"/>
        <v>33.548000000000002</v>
      </c>
      <c r="AJ166" s="3">
        <v>9</v>
      </c>
      <c r="AK166" s="3">
        <v>1</v>
      </c>
      <c r="AL166" s="13" t="s">
        <v>119</v>
      </c>
    </row>
    <row r="167" spans="1:38" x14ac:dyDescent="0.2">
      <c r="A167" s="4">
        <v>1</v>
      </c>
      <c r="B167" s="4">
        <v>8</v>
      </c>
      <c r="C167" s="1" t="s">
        <v>708</v>
      </c>
      <c r="D167" s="62">
        <v>1460485</v>
      </c>
      <c r="E167" s="62">
        <v>6384095</v>
      </c>
      <c r="F167" s="7">
        <v>15</v>
      </c>
      <c r="G167" s="9">
        <v>8</v>
      </c>
      <c r="H167" s="12">
        <v>40.86</v>
      </c>
      <c r="I167" s="7">
        <v>57</v>
      </c>
      <c r="J167" s="7">
        <v>34</v>
      </c>
      <c r="K167" s="12">
        <v>48.9</v>
      </c>
      <c r="L167" s="19">
        <f t="shared" si="229"/>
        <v>15.144683333333333</v>
      </c>
      <c r="M167" s="19">
        <f t="shared" si="230"/>
        <v>57.580249999999999</v>
      </c>
      <c r="N167" s="11">
        <f t="shared" si="231"/>
        <v>96435.492763687143</v>
      </c>
      <c r="O167" s="11">
        <f t="shared" si="232"/>
        <v>110872.9989883684</v>
      </c>
      <c r="P167" s="22">
        <f t="shared" si="198"/>
        <v>3.5668823922299429</v>
      </c>
      <c r="Q167" s="11">
        <f t="shared" si="199"/>
        <v>1421.5273835890055</v>
      </c>
      <c r="R167" s="7">
        <f t="shared" si="233"/>
        <v>147</v>
      </c>
      <c r="S167" s="11">
        <f t="shared" si="200"/>
        <v>15743.174016890483</v>
      </c>
      <c r="T167" s="11">
        <f t="shared" si="201"/>
        <v>20466.126221957627</v>
      </c>
      <c r="AB167" s="4">
        <f t="shared" si="96"/>
        <v>0</v>
      </c>
      <c r="AC167" s="3">
        <f t="shared" si="97"/>
        <v>15</v>
      </c>
      <c r="AD167" s="42">
        <f t="shared" si="98"/>
        <v>8.6809999999999992</v>
      </c>
      <c r="AE167" s="3">
        <f t="shared" si="99"/>
        <v>57</v>
      </c>
      <c r="AF167" s="42">
        <f t="shared" si="100"/>
        <v>34.814999999999998</v>
      </c>
      <c r="AJ167" s="3">
        <v>6</v>
      </c>
      <c r="AK167" s="3" t="s">
        <v>2998</v>
      </c>
      <c r="AL167" t="s">
        <v>181</v>
      </c>
    </row>
    <row r="168" spans="1:38" x14ac:dyDescent="0.2">
      <c r="A168" s="4">
        <v>1</v>
      </c>
      <c r="B168" s="4">
        <v>9</v>
      </c>
      <c r="C168" s="1" t="s">
        <v>709</v>
      </c>
      <c r="D168" s="62">
        <v>1450680</v>
      </c>
      <c r="E168" s="62">
        <v>6394050</v>
      </c>
      <c r="F168" s="7">
        <v>14</v>
      </c>
      <c r="G168" s="9">
        <v>58</v>
      </c>
      <c r="H168" s="12">
        <v>43.56</v>
      </c>
      <c r="I168" s="7">
        <v>57</v>
      </c>
      <c r="J168" s="7">
        <v>40</v>
      </c>
      <c r="K168" s="12">
        <v>7.2</v>
      </c>
      <c r="L168" s="19">
        <f t="shared" si="229"/>
        <v>14.978766666666667</v>
      </c>
      <c r="M168" s="19">
        <f t="shared" si="230"/>
        <v>57.668666666666667</v>
      </c>
      <c r="N168" s="11">
        <f t="shared" si="231"/>
        <v>96849.095274866864</v>
      </c>
      <c r="O168" s="11">
        <f t="shared" si="232"/>
        <v>110875.63437106228</v>
      </c>
      <c r="P168" s="22">
        <f t="shared" si="198"/>
        <v>13.972832568953224</v>
      </c>
      <c r="Q168" s="11">
        <f t="shared" si="199"/>
        <v>1435.5002161579587</v>
      </c>
      <c r="R168" s="7">
        <f t="shared" si="233"/>
        <v>148</v>
      </c>
      <c r="S168" s="11">
        <f t="shared" si="200"/>
        <v>15790.502377737546</v>
      </c>
      <c r="T168" s="11">
        <f t="shared" si="201"/>
        <v>20527.653091058812</v>
      </c>
      <c r="AB168" s="4">
        <f t="shared" si="96"/>
        <v>0</v>
      </c>
      <c r="AC168" s="3">
        <f t="shared" si="97"/>
        <v>14</v>
      </c>
      <c r="AD168" s="42">
        <f t="shared" si="98"/>
        <v>58.725999999999999</v>
      </c>
      <c r="AE168" s="3">
        <f t="shared" si="99"/>
        <v>57</v>
      </c>
      <c r="AF168" s="42">
        <f t="shared" si="100"/>
        <v>40.119999999999997</v>
      </c>
      <c r="AH168" s="4">
        <v>1</v>
      </c>
      <c r="AJ168" s="3">
        <v>9</v>
      </c>
      <c r="AK168" s="3">
        <v>2</v>
      </c>
      <c r="AL168" t="s">
        <v>514</v>
      </c>
    </row>
    <row r="169" spans="1:38" x14ac:dyDescent="0.2">
      <c r="A169" s="4">
        <v>1</v>
      </c>
      <c r="B169" s="4">
        <v>9</v>
      </c>
      <c r="C169" s="1" t="s">
        <v>710</v>
      </c>
      <c r="D169" s="7">
        <v>1450255</v>
      </c>
      <c r="E169" s="7">
        <v>6393870</v>
      </c>
      <c r="F169" s="7">
        <v>14</v>
      </c>
      <c r="G169" s="9">
        <v>58</v>
      </c>
      <c r="H169" s="12">
        <v>18.059999999999999</v>
      </c>
      <c r="I169" s="7">
        <v>57</v>
      </c>
      <c r="J169" s="7">
        <v>40</v>
      </c>
      <c r="K169" s="12">
        <v>1.2</v>
      </c>
      <c r="L169" s="19">
        <f t="shared" si="229"/>
        <v>14.971683333333333</v>
      </c>
      <c r="M169" s="19">
        <f t="shared" si="230"/>
        <v>57.667000000000002</v>
      </c>
      <c r="N169" s="11">
        <f t="shared" si="231"/>
        <v>96866.529147802357</v>
      </c>
      <c r="O169" s="11">
        <f t="shared" si="232"/>
        <v>110875.71748140184</v>
      </c>
      <c r="P169" s="22">
        <f t="shared" si="198"/>
        <v>0.4615463140357639</v>
      </c>
      <c r="Q169" s="11">
        <f t="shared" si="199"/>
        <v>1435.9617624719945</v>
      </c>
      <c r="R169" s="7">
        <f t="shared" si="233"/>
        <v>149</v>
      </c>
      <c r="S169" s="11">
        <f t="shared" si="200"/>
        <v>15689.5687872779</v>
      </c>
      <c r="T169" s="11">
        <f t="shared" si="201"/>
        <v>20396.43942346127</v>
      </c>
      <c r="AB169" s="4">
        <f t="shared" si="96"/>
        <v>0</v>
      </c>
      <c r="AC169" s="3">
        <f t="shared" si="97"/>
        <v>14</v>
      </c>
      <c r="AD169" s="42">
        <f t="shared" si="98"/>
        <v>58.301000000000002</v>
      </c>
      <c r="AE169" s="3">
        <f t="shared" si="99"/>
        <v>57</v>
      </c>
      <c r="AF169" s="42">
        <f t="shared" si="100"/>
        <v>40.020000000000003</v>
      </c>
      <c r="AJ169" s="3">
        <v>9</v>
      </c>
      <c r="AK169" s="3">
        <v>1</v>
      </c>
      <c r="AL169" t="s">
        <v>2083</v>
      </c>
    </row>
    <row r="170" spans="1:38" x14ac:dyDescent="0.2">
      <c r="A170" s="4">
        <v>1</v>
      </c>
      <c r="B170" s="4">
        <v>9</v>
      </c>
      <c r="C170" s="1" t="s">
        <v>720</v>
      </c>
      <c r="D170" s="29">
        <v>1446300</v>
      </c>
      <c r="E170" s="29">
        <v>6380815</v>
      </c>
      <c r="F170" s="7">
        <v>14</v>
      </c>
      <c r="G170" s="9">
        <v>54</v>
      </c>
      <c r="H170" s="12">
        <v>29.94</v>
      </c>
      <c r="I170" s="7">
        <v>57</v>
      </c>
      <c r="J170" s="7">
        <v>32</v>
      </c>
      <c r="K170" s="12">
        <v>57.66</v>
      </c>
      <c r="L170" s="19">
        <f t="shared" si="229"/>
        <v>14.908316666666666</v>
      </c>
      <c r="M170" s="19">
        <f t="shared" si="230"/>
        <v>57.549349999999997</v>
      </c>
      <c r="N170" s="11">
        <f t="shared" si="231"/>
        <v>97012.964799289883</v>
      </c>
      <c r="O170" s="11">
        <f t="shared" si="232"/>
        <v>110875.53551864618</v>
      </c>
      <c r="P170" s="22">
        <f t="shared" si="198"/>
        <v>13.64093288598694</v>
      </c>
      <c r="Q170" s="11">
        <f t="shared" si="199"/>
        <v>1449.6026953579815</v>
      </c>
      <c r="R170" s="7">
        <f t="shared" si="233"/>
        <v>150</v>
      </c>
      <c r="S170" s="11">
        <f t="shared" si="200"/>
        <v>15733.021253618626</v>
      </c>
      <c r="T170" s="11">
        <f t="shared" si="201"/>
        <v>20452.927629704216</v>
      </c>
      <c r="U170" s="4">
        <v>9</v>
      </c>
      <c r="V170" s="4">
        <v>9</v>
      </c>
      <c r="W170" s="4">
        <v>9</v>
      </c>
      <c r="AB170" s="4">
        <f t="shared" si="96"/>
        <v>27</v>
      </c>
      <c r="AC170" s="3">
        <f t="shared" si="97"/>
        <v>14</v>
      </c>
      <c r="AD170" s="42">
        <f t="shared" si="98"/>
        <v>54.499000000000002</v>
      </c>
      <c r="AE170" s="3">
        <f t="shared" si="99"/>
        <v>57</v>
      </c>
      <c r="AF170" s="42">
        <f t="shared" si="100"/>
        <v>32.960999999999999</v>
      </c>
      <c r="AJ170" s="3">
        <v>9</v>
      </c>
      <c r="AL170" s="13" t="s">
        <v>144</v>
      </c>
    </row>
    <row r="171" spans="1:38" x14ac:dyDescent="0.2">
      <c r="A171" s="4">
        <v>1</v>
      </c>
      <c r="B171" s="4">
        <v>9</v>
      </c>
      <c r="C171" s="1" t="s">
        <v>721</v>
      </c>
      <c r="D171" s="62">
        <v>1446055</v>
      </c>
      <c r="E171" s="62">
        <v>6377070</v>
      </c>
      <c r="F171" s="7">
        <v>14</v>
      </c>
      <c r="G171" s="9">
        <v>54</v>
      </c>
      <c r="H171" s="12">
        <v>18.239999999999998</v>
      </c>
      <c r="I171" s="7">
        <v>57</v>
      </c>
      <c r="J171" s="7">
        <v>30</v>
      </c>
      <c r="K171" s="12">
        <v>56.46</v>
      </c>
      <c r="L171" s="19">
        <f t="shared" si="229"/>
        <v>14.905066666666666</v>
      </c>
      <c r="M171" s="19">
        <f t="shared" si="230"/>
        <v>57.515683333333335</v>
      </c>
      <c r="N171" s="11">
        <f t="shared" si="231"/>
        <v>97017.68078863564</v>
      </c>
      <c r="O171" s="11">
        <f t="shared" si="232"/>
        <v>110875.32357116508</v>
      </c>
      <c r="P171" s="22">
        <f t="shared" si="198"/>
        <v>3.7530054622928541</v>
      </c>
      <c r="Q171" s="11">
        <f t="shared" si="199"/>
        <v>1453.3557008202743</v>
      </c>
      <c r="R171" s="7">
        <f t="shared" si="233"/>
        <v>151</v>
      </c>
      <c r="S171" s="11">
        <f t="shared" si="200"/>
        <v>15669.291926724547</v>
      </c>
      <c r="T171" s="11">
        <f t="shared" si="201"/>
        <v>20370.079504741912</v>
      </c>
      <c r="AB171" s="4">
        <f t="shared" si="96"/>
        <v>0</v>
      </c>
      <c r="AC171" s="3">
        <f t="shared" si="97"/>
        <v>14</v>
      </c>
      <c r="AD171" s="42">
        <f t="shared" si="98"/>
        <v>54.304000000000002</v>
      </c>
      <c r="AE171" s="3">
        <f t="shared" si="99"/>
        <v>57</v>
      </c>
      <c r="AF171" s="42">
        <f t="shared" si="100"/>
        <v>30.940999999999999</v>
      </c>
      <c r="AJ171" s="3">
        <v>9</v>
      </c>
      <c r="AL171" t="s">
        <v>402</v>
      </c>
    </row>
    <row r="172" spans="1:38" x14ac:dyDescent="0.2">
      <c r="A172" s="4">
        <v>1</v>
      </c>
      <c r="B172" s="4">
        <v>9</v>
      </c>
      <c r="C172" s="1" t="s">
        <v>700</v>
      </c>
      <c r="D172" s="29">
        <v>1446900</v>
      </c>
      <c r="E172" s="29">
        <v>6364160</v>
      </c>
      <c r="F172" s="7">
        <v>14</v>
      </c>
      <c r="G172" s="9">
        <v>55</v>
      </c>
      <c r="H172" s="12">
        <v>19.02</v>
      </c>
      <c r="I172" s="7">
        <v>57</v>
      </c>
      <c r="J172" s="7">
        <v>23</v>
      </c>
      <c r="K172" s="12">
        <v>59.58</v>
      </c>
      <c r="L172" s="19">
        <f t="shared" si="229"/>
        <v>14.921950000000001</v>
      </c>
      <c r="M172" s="19">
        <f t="shared" si="230"/>
        <v>57.399883333333335</v>
      </c>
      <c r="N172" s="11">
        <f t="shared" si="231"/>
        <v>96964.538816977671</v>
      </c>
      <c r="O172" s="11">
        <f t="shared" si="232"/>
        <v>110874.09294966627</v>
      </c>
      <c r="P172" s="22">
        <f t="shared" si="198"/>
        <v>12.937624395537226</v>
      </c>
      <c r="Q172" s="11">
        <f t="shared" si="199"/>
        <v>1466.2933252158114</v>
      </c>
      <c r="R172" s="7">
        <f t="shared" si="233"/>
        <v>152</v>
      </c>
      <c r="S172" s="11">
        <f t="shared" si="200"/>
        <v>15704.773246390401</v>
      </c>
      <c r="T172" s="11">
        <f t="shared" si="201"/>
        <v>20416.205220307522</v>
      </c>
      <c r="W172" s="4">
        <v>9</v>
      </c>
      <c r="AB172" s="4">
        <f t="shared" si="96"/>
        <v>9</v>
      </c>
      <c r="AC172" s="3">
        <f t="shared" si="97"/>
        <v>14</v>
      </c>
      <c r="AD172" s="42">
        <f t="shared" si="98"/>
        <v>55.317</v>
      </c>
      <c r="AE172" s="3">
        <f t="shared" si="99"/>
        <v>57</v>
      </c>
      <c r="AF172" s="42">
        <f t="shared" si="100"/>
        <v>23.992999999999999</v>
      </c>
      <c r="AJ172" s="3">
        <v>9</v>
      </c>
      <c r="AK172" s="3">
        <v>2</v>
      </c>
      <c r="AL172" t="s">
        <v>243</v>
      </c>
    </row>
    <row r="173" spans="1:38" x14ac:dyDescent="0.2">
      <c r="A173" s="4">
        <v>1</v>
      </c>
      <c r="B173" s="4">
        <v>9</v>
      </c>
      <c r="C173" s="1" t="s">
        <v>701</v>
      </c>
      <c r="D173" s="29">
        <v>1446800</v>
      </c>
      <c r="E173" s="29">
        <v>6364080</v>
      </c>
      <c r="F173" s="7">
        <v>14</v>
      </c>
      <c r="G173" s="9">
        <v>55</v>
      </c>
      <c r="H173" s="12">
        <v>13.08</v>
      </c>
      <c r="I173" s="7">
        <v>57</v>
      </c>
      <c r="J173" s="7">
        <v>23</v>
      </c>
      <c r="K173" s="12">
        <v>56.94</v>
      </c>
      <c r="L173" s="19">
        <f t="shared" si="229"/>
        <v>14.920299999999999</v>
      </c>
      <c r="M173" s="19">
        <f t="shared" si="230"/>
        <v>57.399149999999999</v>
      </c>
      <c r="N173" s="11">
        <f t="shared" si="231"/>
        <v>96968.55961341261</v>
      </c>
      <c r="O173" s="11">
        <f t="shared" si="232"/>
        <v>110874.11573167896</v>
      </c>
      <c r="P173" s="22">
        <f t="shared" si="198"/>
        <v>0.12806248474865697</v>
      </c>
      <c r="Q173" s="11">
        <f t="shared" si="199"/>
        <v>1466.42138770056</v>
      </c>
      <c r="R173" s="7">
        <f t="shared" si="233"/>
        <v>153</v>
      </c>
      <c r="S173" s="11">
        <f t="shared" si="200"/>
        <v>15603.490321415107</v>
      </c>
      <c r="T173" s="11">
        <f t="shared" si="201"/>
        <v>20284.537417839641</v>
      </c>
      <c r="W173" s="4">
        <v>9</v>
      </c>
      <c r="AB173" s="4">
        <f t="shared" si="96"/>
        <v>9</v>
      </c>
      <c r="AC173" s="3">
        <f t="shared" si="97"/>
        <v>14</v>
      </c>
      <c r="AD173" s="42">
        <f t="shared" si="98"/>
        <v>55.218000000000004</v>
      </c>
      <c r="AE173" s="3">
        <f t="shared" si="99"/>
        <v>57</v>
      </c>
      <c r="AF173" s="42">
        <f t="shared" si="100"/>
        <v>23.949000000000002</v>
      </c>
      <c r="AJ173" s="3">
        <v>9</v>
      </c>
      <c r="AK173" s="3">
        <v>1</v>
      </c>
      <c r="AL173" s="13" t="s">
        <v>2084</v>
      </c>
    </row>
    <row r="174" spans="1:38" x14ac:dyDescent="0.2">
      <c r="A174" s="4">
        <v>1</v>
      </c>
      <c r="B174" s="4">
        <v>9</v>
      </c>
      <c r="C174" s="1" t="s">
        <v>722</v>
      </c>
      <c r="D174" s="29">
        <v>1449100</v>
      </c>
      <c r="E174" s="29">
        <v>6362325</v>
      </c>
      <c r="F174" s="4">
        <v>14</v>
      </c>
      <c r="G174" s="9">
        <v>57</v>
      </c>
      <c r="H174" s="12">
        <v>32.159999999999997</v>
      </c>
      <c r="I174" s="7">
        <v>57</v>
      </c>
      <c r="J174" s="7">
        <v>23</v>
      </c>
      <c r="K174" s="12">
        <v>1.2</v>
      </c>
      <c r="L174" s="19">
        <f t="shared" si="229"/>
        <v>14.958933333333333</v>
      </c>
      <c r="M174" s="19">
        <f t="shared" si="230"/>
        <v>57.38366666666667</v>
      </c>
      <c r="N174" s="11">
        <f t="shared" si="231"/>
        <v>96871.880347974904</v>
      </c>
      <c r="O174" s="11">
        <f t="shared" si="232"/>
        <v>110873.44830991396</v>
      </c>
      <c r="P174" s="22">
        <f t="shared" si="198"/>
        <v>2.8930995489267217</v>
      </c>
      <c r="Q174" s="11">
        <f t="shared" si="199"/>
        <v>1469.3144872494868</v>
      </c>
      <c r="R174" s="7">
        <f t="shared" si="233"/>
        <v>154</v>
      </c>
      <c r="S174" s="11">
        <f t="shared" si="200"/>
        <v>15532.753150923145</v>
      </c>
      <c r="T174" s="11">
        <f t="shared" si="201"/>
        <v>20192.57909620009</v>
      </c>
      <c r="AB174" s="4">
        <f t="shared" ref="AB174:AB237" si="239">SUM(U174:AA174)</f>
        <v>0</v>
      </c>
      <c r="AC174" s="3">
        <f t="shared" ref="AC174:AC237" si="240">F174</f>
        <v>14</v>
      </c>
      <c r="AD174" s="42">
        <f t="shared" ref="AD174:AD237" si="241">G174+H174/60</f>
        <v>57.536000000000001</v>
      </c>
      <c r="AE174" s="3">
        <f t="shared" ref="AE174:AE237" si="242">I174</f>
        <v>57</v>
      </c>
      <c r="AF174" s="42">
        <f t="shared" ref="AF174:AF237" si="243">J174+K174/60</f>
        <v>23.02</v>
      </c>
      <c r="AJ174" s="3">
        <v>9</v>
      </c>
      <c r="AK174" s="3">
        <v>1</v>
      </c>
      <c r="AL174" t="s">
        <v>2085</v>
      </c>
    </row>
    <row r="175" spans="1:38" x14ac:dyDescent="0.2">
      <c r="B175" s="4">
        <v>9</v>
      </c>
      <c r="C175" s="1" t="s">
        <v>723</v>
      </c>
      <c r="D175" s="7">
        <v>1443550</v>
      </c>
      <c r="E175" s="7">
        <v>6355320</v>
      </c>
      <c r="F175" s="4">
        <v>14</v>
      </c>
      <c r="G175" s="9">
        <v>52</v>
      </c>
      <c r="H175" s="12">
        <v>5.76</v>
      </c>
      <c r="I175" s="7">
        <v>57</v>
      </c>
      <c r="J175" s="7">
        <v>19</v>
      </c>
      <c r="K175" s="12">
        <v>12.42</v>
      </c>
      <c r="L175" s="19">
        <f t="shared" si="229"/>
        <v>14.868266666666667</v>
      </c>
      <c r="M175" s="19">
        <f t="shared" si="230"/>
        <v>57.320116666666664</v>
      </c>
      <c r="N175" s="11">
        <f t="shared" si="231"/>
        <v>97089.326709233079</v>
      </c>
      <c r="O175" s="11">
        <f t="shared" si="232"/>
        <v>110874.16372437018</v>
      </c>
      <c r="P175" s="22">
        <f t="shared" si="198"/>
        <v>8.9371429998629885</v>
      </c>
      <c r="Q175" s="11">
        <f t="shared" si="199"/>
        <v>1478.2516302493498</v>
      </c>
      <c r="R175" s="7">
        <f t="shared" si="233"/>
        <v>155</v>
      </c>
      <c r="S175" s="11">
        <f t="shared" si="200"/>
        <v>15526.410671264139</v>
      </c>
      <c r="T175" s="11">
        <f t="shared" si="201"/>
        <v>20184.333872643379</v>
      </c>
      <c r="AB175" s="4">
        <f t="shared" si="239"/>
        <v>0</v>
      </c>
      <c r="AC175" s="3">
        <f t="shared" si="240"/>
        <v>14</v>
      </c>
      <c r="AD175" s="42">
        <f t="shared" si="241"/>
        <v>52.095999999999997</v>
      </c>
      <c r="AE175" s="3">
        <f t="shared" si="242"/>
        <v>57</v>
      </c>
      <c r="AF175" s="42">
        <f t="shared" si="243"/>
        <v>19.207000000000001</v>
      </c>
      <c r="AJ175" s="3">
        <v>9</v>
      </c>
      <c r="AK175" s="3">
        <v>1</v>
      </c>
      <c r="AL175" t="s">
        <v>2086</v>
      </c>
    </row>
    <row r="176" spans="1:38" x14ac:dyDescent="0.2">
      <c r="B176" s="4">
        <v>8</v>
      </c>
      <c r="C176" s="1" t="s">
        <v>724</v>
      </c>
      <c r="D176" s="29">
        <v>1441170</v>
      </c>
      <c r="E176" s="29">
        <v>6359695</v>
      </c>
      <c r="F176" s="4">
        <v>14</v>
      </c>
      <c r="G176" s="9">
        <v>49</v>
      </c>
      <c r="H176" s="12">
        <v>39.840000000000003</v>
      </c>
      <c r="I176" s="7">
        <v>57</v>
      </c>
      <c r="J176" s="7">
        <v>21</v>
      </c>
      <c r="K176" s="12">
        <v>32.700000000000003</v>
      </c>
      <c r="L176" s="19">
        <f t="shared" si="229"/>
        <v>14.827733333333333</v>
      </c>
      <c r="M176" s="19">
        <f t="shared" si="230"/>
        <v>57.359083333333331</v>
      </c>
      <c r="N176" s="11">
        <f t="shared" si="231"/>
        <v>97194.221638731033</v>
      </c>
      <c r="O176" s="11">
        <f t="shared" si="232"/>
        <v>110875.11568205559</v>
      </c>
      <c r="P176" s="22">
        <f t="shared" si="198"/>
        <v>4.9804643357823579</v>
      </c>
      <c r="Q176" s="11">
        <f t="shared" si="199"/>
        <v>1483.232094585132</v>
      </c>
      <c r="R176" s="7">
        <f t="shared" si="233"/>
        <v>156</v>
      </c>
      <c r="S176" s="11">
        <f t="shared" si="200"/>
        <v>15478.858012721763</v>
      </c>
      <c r="T176" s="11">
        <f t="shared" si="201"/>
        <v>20122.515416538292</v>
      </c>
      <c r="W176" s="4">
        <v>9</v>
      </c>
      <c r="AB176" s="4">
        <f t="shared" si="239"/>
        <v>9</v>
      </c>
      <c r="AC176" s="3">
        <f t="shared" si="240"/>
        <v>14</v>
      </c>
      <c r="AD176" s="42">
        <f t="shared" si="241"/>
        <v>49.664000000000001</v>
      </c>
      <c r="AE176" s="3">
        <f t="shared" si="242"/>
        <v>57</v>
      </c>
      <c r="AF176" s="42">
        <f t="shared" si="243"/>
        <v>21.545000000000002</v>
      </c>
      <c r="AJ176" s="3">
        <v>9</v>
      </c>
      <c r="AL176" s="13" t="s">
        <v>2930</v>
      </c>
    </row>
    <row r="177" spans="1:38" x14ac:dyDescent="0.2">
      <c r="A177" s="4">
        <v>1</v>
      </c>
      <c r="B177" s="4">
        <v>9</v>
      </c>
      <c r="C177" s="1" t="s">
        <v>725</v>
      </c>
      <c r="D177" s="7">
        <v>1442200</v>
      </c>
      <c r="E177" s="7">
        <v>6366020</v>
      </c>
      <c r="F177" s="4">
        <v>14</v>
      </c>
      <c r="G177" s="9">
        <v>50</v>
      </c>
      <c r="H177" s="12">
        <v>36.06</v>
      </c>
      <c r="I177" s="7">
        <v>57</v>
      </c>
      <c r="J177" s="7">
        <v>24</v>
      </c>
      <c r="K177" s="12">
        <v>57.66</v>
      </c>
      <c r="L177" s="19">
        <f t="shared" si="229"/>
        <v>14.843349999999999</v>
      </c>
      <c r="M177" s="19">
        <f t="shared" si="230"/>
        <v>57.416016666666664</v>
      </c>
      <c r="N177" s="11">
        <f t="shared" si="231"/>
        <v>97161.355084937037</v>
      </c>
      <c r="O177" s="11">
        <f t="shared" si="232"/>
        <v>110875.33356691121</v>
      </c>
      <c r="P177" s="22">
        <f t="shared" si="198"/>
        <v>6.4083168617040158</v>
      </c>
      <c r="Q177" s="11">
        <f t="shared" si="199"/>
        <v>1489.640411446836</v>
      </c>
      <c r="R177" s="7">
        <f t="shared" si="233"/>
        <v>157</v>
      </c>
      <c r="S177" s="11">
        <f t="shared" si="200"/>
        <v>15446.717132709868</v>
      </c>
      <c r="T177" s="11">
        <f t="shared" si="201"/>
        <v>20080.73227252283</v>
      </c>
      <c r="U177" s="4">
        <v>9</v>
      </c>
      <c r="V177" s="4">
        <v>9</v>
      </c>
      <c r="W177" s="4">
        <v>9</v>
      </c>
      <c r="Y177" s="4">
        <v>9</v>
      </c>
      <c r="Z177" s="4">
        <v>9</v>
      </c>
      <c r="AB177" s="4">
        <f t="shared" si="239"/>
        <v>45</v>
      </c>
      <c r="AC177" s="3">
        <f t="shared" si="240"/>
        <v>14</v>
      </c>
      <c r="AD177" s="42">
        <f t="shared" si="241"/>
        <v>50.600999999999999</v>
      </c>
      <c r="AE177" s="3">
        <f t="shared" si="242"/>
        <v>57</v>
      </c>
      <c r="AF177" s="42">
        <f t="shared" si="243"/>
        <v>24.960999999999999</v>
      </c>
      <c r="AJ177" s="3">
        <v>9</v>
      </c>
      <c r="AK177" s="3">
        <v>2</v>
      </c>
      <c r="AL177" s="13" t="s">
        <v>2087</v>
      </c>
    </row>
    <row r="178" spans="1:38" x14ac:dyDescent="0.2">
      <c r="A178" s="4">
        <v>1</v>
      </c>
      <c r="B178" s="4">
        <v>9</v>
      </c>
      <c r="C178" s="1" t="s">
        <v>726</v>
      </c>
      <c r="D178" s="29">
        <v>1437750</v>
      </c>
      <c r="E178" s="29">
        <v>6371635</v>
      </c>
      <c r="F178" s="4">
        <v>14</v>
      </c>
      <c r="G178" s="9">
        <v>46</v>
      </c>
      <c r="H178" s="12">
        <v>4.38</v>
      </c>
      <c r="I178" s="7">
        <v>57</v>
      </c>
      <c r="J178" s="7">
        <v>27</v>
      </c>
      <c r="K178" s="12">
        <v>57</v>
      </c>
      <c r="L178" s="19">
        <f t="shared" si="229"/>
        <v>14.767883333333334</v>
      </c>
      <c r="M178" s="19">
        <f t="shared" si="230"/>
        <v>57.465833333333336</v>
      </c>
      <c r="N178" s="11">
        <f t="shared" si="231"/>
        <v>97356.538343906199</v>
      </c>
      <c r="O178" s="11">
        <f t="shared" si="232"/>
        <v>110876.92686958917</v>
      </c>
      <c r="P178" s="22">
        <f t="shared" si="198"/>
        <v>7.1645463917822463</v>
      </c>
      <c r="Q178" s="11">
        <f t="shared" si="199"/>
        <v>1496.8049578386183</v>
      </c>
      <c r="R178" s="7">
        <f t="shared" si="233"/>
        <v>158</v>
      </c>
      <c r="S178" s="11">
        <f t="shared" si="200"/>
        <v>15422.775135197915</v>
      </c>
      <c r="T178" s="11">
        <f t="shared" si="201"/>
        <v>20049.607675757292</v>
      </c>
      <c r="U178" s="4">
        <v>9</v>
      </c>
      <c r="V178" s="4">
        <v>9</v>
      </c>
      <c r="W178" s="4">
        <v>9</v>
      </c>
      <c r="AB178" s="4">
        <f t="shared" si="239"/>
        <v>27</v>
      </c>
      <c r="AC178" s="3">
        <f t="shared" si="240"/>
        <v>14</v>
      </c>
      <c r="AD178" s="42">
        <f t="shared" si="241"/>
        <v>46.073</v>
      </c>
      <c r="AE178" s="3">
        <f t="shared" si="242"/>
        <v>57</v>
      </c>
      <c r="AF178" s="42">
        <f t="shared" si="243"/>
        <v>27.95</v>
      </c>
      <c r="AJ178" s="3">
        <v>9</v>
      </c>
      <c r="AK178" s="3">
        <v>2</v>
      </c>
      <c r="AL178" s="13" t="s">
        <v>2088</v>
      </c>
    </row>
    <row r="179" spans="1:38" x14ac:dyDescent="0.2">
      <c r="A179" s="4">
        <v>1</v>
      </c>
      <c r="B179" s="4">
        <v>9</v>
      </c>
      <c r="C179" s="2" t="s">
        <v>2850</v>
      </c>
      <c r="D179" s="29">
        <v>1437000</v>
      </c>
      <c r="E179" s="29">
        <v>6363500</v>
      </c>
      <c r="G179" s="9"/>
      <c r="H179" s="12"/>
      <c r="I179" s="7"/>
      <c r="J179" s="7"/>
      <c r="K179" s="12"/>
      <c r="L179" s="19"/>
      <c r="M179" s="19"/>
      <c r="N179" s="11"/>
      <c r="O179" s="11"/>
      <c r="P179" s="22">
        <f t="shared" si="198"/>
        <v>8.1694996786829002</v>
      </c>
      <c r="Q179" s="11">
        <f t="shared" si="199"/>
        <v>1504.9744575173013</v>
      </c>
      <c r="R179" s="7">
        <f t="shared" si="233"/>
        <v>159</v>
      </c>
      <c r="S179" s="11">
        <f t="shared" si="200"/>
        <v>15409.424005271487</v>
      </c>
      <c r="T179" s="11">
        <f t="shared" si="201"/>
        <v>20032.251206852932</v>
      </c>
      <c r="AB179" s="4">
        <f t="shared" ref="AB179" si="244">SUM(U179:AA179)</f>
        <v>0</v>
      </c>
      <c r="AC179" s="3">
        <f t="shared" ref="AC179" si="245">F179</f>
        <v>0</v>
      </c>
      <c r="AD179" s="42">
        <f t="shared" ref="AD179" si="246">G179+H179/60</f>
        <v>0</v>
      </c>
      <c r="AE179" s="3">
        <f t="shared" ref="AE179" si="247">I179</f>
        <v>0</v>
      </c>
      <c r="AF179" s="42">
        <f t="shared" ref="AF179" si="248">J179+K179/60</f>
        <v>0</v>
      </c>
      <c r="AJ179" s="3">
        <v>9</v>
      </c>
      <c r="AK179" s="3">
        <v>2</v>
      </c>
      <c r="AL179" s="13" t="s">
        <v>309</v>
      </c>
    </row>
    <row r="180" spans="1:38" x14ac:dyDescent="0.2">
      <c r="B180" s="4">
        <v>9</v>
      </c>
      <c r="C180" s="1" t="s">
        <v>727</v>
      </c>
      <c r="D180" s="7">
        <v>1437400</v>
      </c>
      <c r="E180" s="7">
        <v>6358790</v>
      </c>
      <c r="F180" s="4">
        <v>14</v>
      </c>
      <c r="G180" s="9">
        <v>45</v>
      </c>
      <c r="H180" s="12">
        <v>55.2</v>
      </c>
      <c r="I180" s="7">
        <v>57</v>
      </c>
      <c r="J180" s="7">
        <v>21</v>
      </c>
      <c r="K180" s="12">
        <v>1.68</v>
      </c>
      <c r="L180" s="19">
        <f t="shared" si="229"/>
        <v>14.765333333333333</v>
      </c>
      <c r="M180" s="19">
        <f t="shared" si="230"/>
        <v>57.350466666666669</v>
      </c>
      <c r="N180" s="11">
        <f t="shared" si="231"/>
        <v>97349.647823731269</v>
      </c>
      <c r="O180" s="11">
        <f t="shared" si="232"/>
        <v>110875.9940343409</v>
      </c>
      <c r="P180" s="22">
        <f t="shared" si="198"/>
        <v>4.7269546221642535</v>
      </c>
      <c r="Q180" s="11">
        <f t="shared" si="199"/>
        <v>1509.7014121394654</v>
      </c>
      <c r="R180" s="7">
        <f t="shared" si="233"/>
        <v>160</v>
      </c>
      <c r="S180" s="11">
        <f t="shared" si="200"/>
        <v>15361.21186851906</v>
      </c>
      <c r="T180" s="11">
        <f t="shared" si="201"/>
        <v>19969.575429074779</v>
      </c>
      <c r="AB180" s="4">
        <f t="shared" si="239"/>
        <v>0</v>
      </c>
      <c r="AC180" s="3">
        <f t="shared" si="240"/>
        <v>14</v>
      </c>
      <c r="AD180" s="42">
        <f t="shared" si="241"/>
        <v>45.92</v>
      </c>
      <c r="AE180" s="3">
        <f t="shared" si="242"/>
        <v>57</v>
      </c>
      <c r="AF180" s="42">
        <f t="shared" si="243"/>
        <v>21.027999999999999</v>
      </c>
      <c r="AJ180" s="3">
        <v>9</v>
      </c>
      <c r="AL180" s="13" t="s">
        <v>406</v>
      </c>
    </row>
    <row r="181" spans="1:38" x14ac:dyDescent="0.2">
      <c r="B181" s="4">
        <v>7</v>
      </c>
      <c r="C181" s="1" t="s">
        <v>728</v>
      </c>
      <c r="D181" s="29">
        <v>1434080</v>
      </c>
      <c r="E181" s="29">
        <v>6365380</v>
      </c>
      <c r="F181" s="4">
        <v>14</v>
      </c>
      <c r="G181" s="9">
        <v>42</v>
      </c>
      <c r="H181" s="12">
        <v>30.03</v>
      </c>
      <c r="I181" s="7">
        <v>57</v>
      </c>
      <c r="J181" s="7">
        <v>24</v>
      </c>
      <c r="K181" s="12">
        <v>32.94</v>
      </c>
      <c r="L181" s="19">
        <f t="shared" si="229"/>
        <v>14.708341666666668</v>
      </c>
      <c r="M181" s="19">
        <f t="shared" si="230"/>
        <v>57.409149999999997</v>
      </c>
      <c r="N181" s="11">
        <f t="shared" si="231"/>
        <v>97501.134560263701</v>
      </c>
      <c r="O181" s="11">
        <f t="shared" si="232"/>
        <v>110877.44723619842</v>
      </c>
      <c r="P181" s="22">
        <f t="shared" si="198"/>
        <v>7.3790582054893701</v>
      </c>
      <c r="Q181" s="11">
        <f t="shared" si="199"/>
        <v>1517.0804703449548</v>
      </c>
      <c r="R181" s="7">
        <f t="shared" si="233"/>
        <v>161</v>
      </c>
      <c r="S181" s="11">
        <f t="shared" si="200"/>
        <v>15340.416184606127</v>
      </c>
      <c r="T181" s="11">
        <f t="shared" si="201"/>
        <v>19942.541039987966</v>
      </c>
      <c r="U181" s="4">
        <v>9</v>
      </c>
      <c r="AB181" s="4">
        <f t="shared" si="239"/>
        <v>9</v>
      </c>
      <c r="AC181" s="3">
        <f t="shared" si="240"/>
        <v>14</v>
      </c>
      <c r="AD181" s="42">
        <f t="shared" si="241"/>
        <v>42.500500000000002</v>
      </c>
      <c r="AE181" s="3">
        <f t="shared" si="242"/>
        <v>57</v>
      </c>
      <c r="AF181" s="42">
        <f t="shared" si="243"/>
        <v>24.548999999999999</v>
      </c>
      <c r="AJ181" s="3">
        <v>9</v>
      </c>
      <c r="AL181" s="13" t="s">
        <v>2931</v>
      </c>
    </row>
    <row r="182" spans="1:38" x14ac:dyDescent="0.2">
      <c r="B182" s="4">
        <v>9</v>
      </c>
      <c r="C182" s="1" t="s">
        <v>729</v>
      </c>
      <c r="D182" s="29">
        <v>1429330</v>
      </c>
      <c r="E182" s="29">
        <v>6364900</v>
      </c>
      <c r="F182" s="4">
        <v>14</v>
      </c>
      <c r="G182" s="9">
        <v>37</v>
      </c>
      <c r="H182" s="12">
        <v>46.38</v>
      </c>
      <c r="I182" s="7">
        <v>57</v>
      </c>
      <c r="J182" s="7">
        <v>24</v>
      </c>
      <c r="K182" s="12">
        <v>14.88</v>
      </c>
      <c r="L182" s="19">
        <f t="shared" si="229"/>
        <v>14.62955</v>
      </c>
      <c r="M182" s="19">
        <f t="shared" si="230"/>
        <v>57.404133333333334</v>
      </c>
      <c r="N182" s="11">
        <f t="shared" si="231"/>
        <v>97701.569768037982</v>
      </c>
      <c r="O182" s="11">
        <f t="shared" si="232"/>
        <v>110878.77527982886</v>
      </c>
      <c r="P182" s="22">
        <f t="shared" si="198"/>
        <v>4.7741910309496411</v>
      </c>
      <c r="Q182" s="11">
        <f t="shared" si="199"/>
        <v>1521.8546613759045</v>
      </c>
      <c r="R182" s="7">
        <f t="shared" si="233"/>
        <v>162</v>
      </c>
      <c r="S182" s="11">
        <f t="shared" si="200"/>
        <v>15293.6999303702</v>
      </c>
      <c r="T182" s="11">
        <f t="shared" si="201"/>
        <v>19881.809909481261</v>
      </c>
      <c r="U182" s="4">
        <v>9</v>
      </c>
      <c r="V182" s="4">
        <v>9</v>
      </c>
      <c r="W182" s="4">
        <v>9</v>
      </c>
      <c r="Y182" s="4">
        <v>9</v>
      </c>
      <c r="Z182" s="4">
        <v>9</v>
      </c>
      <c r="AB182" s="4">
        <f>SUM(U182:AA182)+4</f>
        <v>49</v>
      </c>
      <c r="AC182" s="3">
        <f t="shared" si="240"/>
        <v>14</v>
      </c>
      <c r="AD182" s="42">
        <f t="shared" si="241"/>
        <v>37.773000000000003</v>
      </c>
      <c r="AE182" s="3">
        <f t="shared" si="242"/>
        <v>57</v>
      </c>
      <c r="AF182" s="42">
        <f t="shared" si="243"/>
        <v>24.248000000000001</v>
      </c>
      <c r="AJ182" s="3">
        <v>8</v>
      </c>
      <c r="AK182" s="3">
        <v>2</v>
      </c>
      <c r="AL182" s="13" t="s">
        <v>2089</v>
      </c>
    </row>
    <row r="183" spans="1:38" x14ac:dyDescent="0.2">
      <c r="B183" s="4">
        <v>9</v>
      </c>
      <c r="C183" s="1" t="s">
        <v>2340</v>
      </c>
      <c r="D183" s="62">
        <v>1428560</v>
      </c>
      <c r="E183" s="62">
        <v>6364800</v>
      </c>
      <c r="F183" s="4">
        <v>14</v>
      </c>
      <c r="G183" s="9">
        <v>37</v>
      </c>
      <c r="H183" s="12">
        <v>0.3</v>
      </c>
      <c r="I183" s="7">
        <v>57</v>
      </c>
      <c r="J183" s="7">
        <v>24</v>
      </c>
      <c r="K183" s="12">
        <v>11.2</v>
      </c>
      <c r="L183" s="19">
        <f t="shared" si="229"/>
        <v>14.61675</v>
      </c>
      <c r="M183" s="19">
        <f t="shared" si="230"/>
        <v>57.403111111111109</v>
      </c>
      <c r="N183" s="11">
        <f t="shared" si="231"/>
        <v>97734.448492311902</v>
      </c>
      <c r="O183" s="11">
        <f t="shared" si="232"/>
        <v>110879.00771928739</v>
      </c>
      <c r="P183" s="22">
        <f t="shared" si="198"/>
        <v>0.77646635471216652</v>
      </c>
      <c r="Q183" s="11">
        <f t="shared" si="199"/>
        <v>1522.6311277306165</v>
      </c>
      <c r="R183" s="7">
        <f t="shared" si="233"/>
        <v>163</v>
      </c>
      <c r="S183" s="11">
        <f t="shared" si="200"/>
        <v>15207.628686781864</v>
      </c>
      <c r="T183" s="11">
        <f t="shared" si="201"/>
        <v>19769.917292816423</v>
      </c>
      <c r="AB183" s="4"/>
      <c r="AC183" s="3">
        <f t="shared" si="240"/>
        <v>14</v>
      </c>
      <c r="AD183" s="42">
        <f t="shared" si="241"/>
        <v>37.005000000000003</v>
      </c>
      <c r="AE183" s="3">
        <f t="shared" si="242"/>
        <v>57</v>
      </c>
      <c r="AF183" s="42">
        <f t="shared" si="243"/>
        <v>24.186666666666667</v>
      </c>
      <c r="AJ183" s="3">
        <v>9</v>
      </c>
      <c r="AK183" s="3">
        <v>1</v>
      </c>
      <c r="AL183" s="13" t="s">
        <v>2341</v>
      </c>
    </row>
    <row r="184" spans="1:38" x14ac:dyDescent="0.2">
      <c r="A184" s="4">
        <v>1</v>
      </c>
      <c r="B184" s="4">
        <v>9</v>
      </c>
      <c r="C184" s="1" t="s">
        <v>730</v>
      </c>
      <c r="D184" s="29">
        <v>1408450</v>
      </c>
      <c r="E184" s="29">
        <v>6377655</v>
      </c>
      <c r="F184" s="4">
        <v>14</v>
      </c>
      <c r="G184" s="9">
        <v>16</v>
      </c>
      <c r="H184" s="12">
        <v>39.119999999999997</v>
      </c>
      <c r="I184" s="7">
        <v>57</v>
      </c>
      <c r="J184" s="7">
        <v>30</v>
      </c>
      <c r="K184" s="12">
        <v>53.64</v>
      </c>
      <c r="L184" s="19">
        <f t="shared" si="229"/>
        <v>14.277533333333333</v>
      </c>
      <c r="M184" s="19">
        <f t="shared" si="230"/>
        <v>57.514899999999997</v>
      </c>
      <c r="N184" s="11">
        <f t="shared" si="231"/>
        <v>98647.992416990804</v>
      </c>
      <c r="O184" s="11">
        <f t="shared" si="232"/>
        <v>110887.00493263485</v>
      </c>
      <c r="P184" s="22">
        <f t="shared" si="198"/>
        <v>23.867616659398564</v>
      </c>
      <c r="Q184" s="11">
        <f t="shared" si="199"/>
        <v>1546.4987443900152</v>
      </c>
      <c r="R184" s="7">
        <f t="shared" si="233"/>
        <v>164</v>
      </c>
      <c r="S184" s="11">
        <f t="shared" si="200"/>
        <v>15351.828999188689</v>
      </c>
      <c r="T184" s="11">
        <f t="shared" si="201"/>
        <v>19957.377698945296</v>
      </c>
      <c r="V184" s="4">
        <v>9</v>
      </c>
      <c r="AB184" s="4">
        <f t="shared" si="239"/>
        <v>9</v>
      </c>
      <c r="AC184" s="3">
        <f t="shared" si="240"/>
        <v>14</v>
      </c>
      <c r="AD184" s="42">
        <f t="shared" si="241"/>
        <v>16.652000000000001</v>
      </c>
      <c r="AE184" s="3">
        <f t="shared" si="242"/>
        <v>57</v>
      </c>
      <c r="AF184" s="42">
        <f t="shared" si="243"/>
        <v>30.893999999999998</v>
      </c>
      <c r="AJ184" s="3">
        <v>9</v>
      </c>
      <c r="AL184" s="13" t="s">
        <v>2090</v>
      </c>
    </row>
    <row r="185" spans="1:38" x14ac:dyDescent="0.2">
      <c r="B185" s="4">
        <v>9</v>
      </c>
      <c r="C185" s="1" t="s">
        <v>731</v>
      </c>
      <c r="D185" s="29">
        <v>1404570</v>
      </c>
      <c r="E185" s="29">
        <v>6388350</v>
      </c>
      <c r="F185" s="4">
        <v>14</v>
      </c>
      <c r="G185" s="9">
        <v>12</v>
      </c>
      <c r="H185" s="12">
        <v>31.02</v>
      </c>
      <c r="I185" s="7">
        <v>57</v>
      </c>
      <c r="J185" s="7">
        <v>36</v>
      </c>
      <c r="K185" s="12">
        <v>36.36</v>
      </c>
      <c r="L185" s="19">
        <f t="shared" si="229"/>
        <v>14.208616666666666</v>
      </c>
      <c r="M185" s="19">
        <f t="shared" si="230"/>
        <v>57.610100000000003</v>
      </c>
      <c r="N185" s="11">
        <f t="shared" si="231"/>
        <v>98853.395298862073</v>
      </c>
      <c r="O185" s="11">
        <f t="shared" si="232"/>
        <v>110889.41001664638</v>
      </c>
      <c r="P185" s="22">
        <f t="shared" si="198"/>
        <v>11.377056956875975</v>
      </c>
      <c r="Q185" s="11">
        <f t="shared" si="199"/>
        <v>1557.8758013468912</v>
      </c>
      <c r="R185" s="7">
        <f t="shared" si="233"/>
        <v>165</v>
      </c>
      <c r="S185" s="11">
        <f t="shared" si="200"/>
        <v>15371.041239955992</v>
      </c>
      <c r="T185" s="11">
        <f t="shared" si="201"/>
        <v>19982.353611942792</v>
      </c>
      <c r="U185" s="4">
        <v>9</v>
      </c>
      <c r="W185" s="4">
        <v>7</v>
      </c>
      <c r="AB185" s="4">
        <f t="shared" si="239"/>
        <v>16</v>
      </c>
      <c r="AC185" s="3">
        <f t="shared" si="240"/>
        <v>14</v>
      </c>
      <c r="AD185" s="42">
        <f t="shared" si="241"/>
        <v>12.516999999999999</v>
      </c>
      <c r="AE185" s="3">
        <f t="shared" si="242"/>
        <v>57</v>
      </c>
      <c r="AF185" s="42">
        <f t="shared" si="243"/>
        <v>36.606000000000002</v>
      </c>
      <c r="AJ185" s="3">
        <v>9</v>
      </c>
      <c r="AL185" s="13" t="s">
        <v>2091</v>
      </c>
    </row>
    <row r="186" spans="1:38" x14ac:dyDescent="0.2">
      <c r="B186" s="4">
        <v>9</v>
      </c>
      <c r="C186" s="2" t="s">
        <v>733</v>
      </c>
      <c r="D186" s="7">
        <v>1363425</v>
      </c>
      <c r="E186" s="7">
        <v>6385425</v>
      </c>
      <c r="F186" s="4">
        <v>13</v>
      </c>
      <c r="G186" s="9">
        <v>31</v>
      </c>
      <c r="H186" s="6">
        <v>20.7</v>
      </c>
      <c r="I186" s="7">
        <v>57</v>
      </c>
      <c r="J186" s="7">
        <v>34</v>
      </c>
      <c r="K186" s="12">
        <v>23.82</v>
      </c>
      <c r="L186" s="19">
        <f t="shared" si="229"/>
        <v>13.522416666666667</v>
      </c>
      <c r="M186" s="19">
        <f t="shared" si="230"/>
        <v>57.573283333333336</v>
      </c>
      <c r="N186" s="11">
        <f t="shared" si="231"/>
        <v>100827.02179713931</v>
      </c>
      <c r="O186" s="11">
        <f t="shared" si="232"/>
        <v>110909.51619052471</v>
      </c>
      <c r="P186" s="22">
        <f t="shared" si="198"/>
        <v>41.248838165456249</v>
      </c>
      <c r="Q186" s="11">
        <f t="shared" si="199"/>
        <v>1599.1246395123474</v>
      </c>
      <c r="R186" s="7">
        <f t="shared" si="233"/>
        <v>166</v>
      </c>
      <c r="S186" s="11">
        <f t="shared" si="200"/>
        <v>15682.981404374106</v>
      </c>
      <c r="T186" s="11">
        <f t="shared" si="201"/>
        <v>20387.87582568634</v>
      </c>
      <c r="AB186" s="4">
        <f t="shared" si="239"/>
        <v>0</v>
      </c>
      <c r="AC186" s="3">
        <f t="shared" si="240"/>
        <v>13</v>
      </c>
      <c r="AD186" s="42">
        <f t="shared" si="241"/>
        <v>31.344999999999999</v>
      </c>
      <c r="AE186" s="3">
        <f t="shared" si="242"/>
        <v>57</v>
      </c>
      <c r="AF186" s="42">
        <f t="shared" si="243"/>
        <v>34.396999999999998</v>
      </c>
      <c r="AJ186" s="3">
        <v>9</v>
      </c>
      <c r="AK186" s="3">
        <v>1</v>
      </c>
      <c r="AL186" s="13" t="s">
        <v>2092</v>
      </c>
    </row>
    <row r="187" spans="1:38" x14ac:dyDescent="0.2">
      <c r="B187" s="4">
        <v>9</v>
      </c>
      <c r="C187" s="2" t="s">
        <v>735</v>
      </c>
      <c r="D187" s="7">
        <v>1349150</v>
      </c>
      <c r="E187" s="7">
        <v>6375100</v>
      </c>
      <c r="G187" s="9"/>
      <c r="I187" s="7"/>
      <c r="J187" s="7"/>
      <c r="K187" s="12"/>
      <c r="L187" s="19"/>
      <c r="M187" s="19"/>
      <c r="N187" s="11"/>
      <c r="O187" s="11"/>
      <c r="P187" s="22">
        <f t="shared" si="198"/>
        <v>17.61764030737374</v>
      </c>
      <c r="Q187" s="11">
        <f t="shared" si="199"/>
        <v>1616.742279819721</v>
      </c>
      <c r="R187" s="7">
        <f t="shared" si="233"/>
        <v>167</v>
      </c>
      <c r="S187" s="11">
        <f t="shared" si="200"/>
        <v>15760.816955368298</v>
      </c>
      <c r="T187" s="11">
        <f t="shared" si="201"/>
        <v>20489.062041978788</v>
      </c>
      <c r="AB187" s="4">
        <f t="shared" si="239"/>
        <v>0</v>
      </c>
      <c r="AC187" s="3">
        <f t="shared" si="240"/>
        <v>0</v>
      </c>
      <c r="AD187" s="42">
        <f t="shared" si="241"/>
        <v>0</v>
      </c>
      <c r="AE187" s="3">
        <f t="shared" si="242"/>
        <v>0</v>
      </c>
      <c r="AF187" s="42">
        <f t="shared" si="243"/>
        <v>0</v>
      </c>
      <c r="AJ187" s="3">
        <v>9</v>
      </c>
      <c r="AK187" s="3">
        <v>1</v>
      </c>
      <c r="AL187" s="13" t="s">
        <v>2093</v>
      </c>
    </row>
    <row r="188" spans="1:38" x14ac:dyDescent="0.2">
      <c r="B188" s="4">
        <v>8</v>
      </c>
      <c r="C188" s="2" t="s">
        <v>737</v>
      </c>
      <c r="D188" s="62">
        <v>1339562</v>
      </c>
      <c r="E188" s="62">
        <v>6378793</v>
      </c>
      <c r="F188" s="4">
        <v>13</v>
      </c>
      <c r="G188" s="9">
        <v>7</v>
      </c>
      <c r="H188" s="6">
        <v>42.3</v>
      </c>
      <c r="I188" s="7">
        <v>57</v>
      </c>
      <c r="J188" s="7">
        <v>30</v>
      </c>
      <c r="K188" s="12">
        <v>21.5</v>
      </c>
      <c r="L188" s="19">
        <f t="shared" si="229"/>
        <v>13.128416666666666</v>
      </c>
      <c r="M188" s="19">
        <f t="shared" si="230"/>
        <v>57.505972222222219</v>
      </c>
      <c r="N188" s="11">
        <f t="shared" si="231"/>
        <v>102035.30509518157</v>
      </c>
      <c r="O188" s="11">
        <f t="shared" si="232"/>
        <v>110924.00934202487</v>
      </c>
      <c r="P188" s="22">
        <f t="shared" si="198"/>
        <v>10.27462860642661</v>
      </c>
      <c r="Q188" s="11">
        <f t="shared" si="199"/>
        <v>1627.0169084261477</v>
      </c>
      <c r="R188" s="7">
        <f t="shared" si="233"/>
        <v>168</v>
      </c>
      <c r="S188" s="11">
        <f t="shared" si="200"/>
        <v>15766.568612605763</v>
      </c>
      <c r="T188" s="11">
        <f t="shared" si="201"/>
        <v>20496.539196387494</v>
      </c>
      <c r="AB188" s="4">
        <f t="shared" si="239"/>
        <v>0</v>
      </c>
      <c r="AC188" s="3">
        <f t="shared" si="240"/>
        <v>13</v>
      </c>
      <c r="AD188" s="42">
        <f t="shared" si="241"/>
        <v>7.7050000000000001</v>
      </c>
      <c r="AE188" s="3">
        <f t="shared" si="242"/>
        <v>57</v>
      </c>
      <c r="AF188" s="42">
        <f t="shared" si="243"/>
        <v>30.358333333333334</v>
      </c>
      <c r="AJ188" s="3">
        <v>6</v>
      </c>
      <c r="AL188" t="s">
        <v>385</v>
      </c>
    </row>
    <row r="189" spans="1:38" x14ac:dyDescent="0.2">
      <c r="B189" s="4">
        <v>5</v>
      </c>
      <c r="C189" s="2" t="s">
        <v>736</v>
      </c>
      <c r="D189" s="29">
        <v>1343826</v>
      </c>
      <c r="E189" s="29">
        <v>6384735</v>
      </c>
      <c r="F189" s="4">
        <v>13</v>
      </c>
      <c r="G189" s="9">
        <v>11</v>
      </c>
      <c r="H189" s="6">
        <v>44.4</v>
      </c>
      <c r="I189" s="7">
        <v>57</v>
      </c>
      <c r="J189" s="7">
        <v>33</v>
      </c>
      <c r="K189" s="12">
        <v>38.700000000000003</v>
      </c>
      <c r="L189" s="19">
        <f t="shared" si="229"/>
        <v>13.195666666666666</v>
      </c>
      <c r="M189" s="19">
        <f t="shared" si="230"/>
        <v>57.560749999999999</v>
      </c>
      <c r="N189" s="11">
        <f t="shared" si="231"/>
        <v>101838.43180842196</v>
      </c>
      <c r="O189" s="11">
        <f t="shared" si="232"/>
        <v>110921.67840064627</v>
      </c>
      <c r="P189" s="22">
        <f t="shared" si="198"/>
        <v>7.3136215379249698</v>
      </c>
      <c r="Q189" s="11">
        <f t="shared" si="199"/>
        <v>1634.3305299640726</v>
      </c>
      <c r="R189" s="7">
        <f t="shared" si="233"/>
        <v>169</v>
      </c>
      <c r="S189" s="11">
        <f t="shared" si="200"/>
        <v>15743.728418825505</v>
      </c>
      <c r="T189" s="11">
        <f t="shared" si="201"/>
        <v>20466.846944473156</v>
      </c>
      <c r="AB189" s="4">
        <f t="shared" si="239"/>
        <v>0</v>
      </c>
      <c r="AC189" s="3">
        <f t="shared" si="240"/>
        <v>13</v>
      </c>
      <c r="AD189" s="42">
        <f t="shared" si="241"/>
        <v>11.74</v>
      </c>
      <c r="AE189" s="3">
        <f t="shared" si="242"/>
        <v>57</v>
      </c>
      <c r="AF189" s="42">
        <f t="shared" si="243"/>
        <v>33.645000000000003</v>
      </c>
      <c r="AJ189" s="3">
        <v>9</v>
      </c>
      <c r="AL189" t="s">
        <v>2094</v>
      </c>
    </row>
    <row r="190" spans="1:38" x14ac:dyDescent="0.2">
      <c r="A190" s="4">
        <v>1</v>
      </c>
      <c r="B190" s="4">
        <v>9</v>
      </c>
      <c r="C190" s="2" t="s">
        <v>734</v>
      </c>
      <c r="D190" s="7">
        <v>1353225</v>
      </c>
      <c r="E190" s="7">
        <v>6389175</v>
      </c>
      <c r="F190" s="4">
        <v>13</v>
      </c>
      <c r="G190" s="9">
        <v>20</v>
      </c>
      <c r="H190" s="6">
        <v>59.46</v>
      </c>
      <c r="I190" s="7">
        <v>57</v>
      </c>
      <c r="J190" s="7">
        <v>36</v>
      </c>
      <c r="K190" s="12">
        <v>13.44</v>
      </c>
      <c r="L190" s="19">
        <f t="shared" si="229"/>
        <v>13.34985</v>
      </c>
      <c r="M190" s="19">
        <f t="shared" si="230"/>
        <v>57.603733333333331</v>
      </c>
      <c r="N190" s="11">
        <f t="shared" si="231"/>
        <v>101366.30748660097</v>
      </c>
      <c r="O190" s="11">
        <f t="shared" si="232"/>
        <v>110915.98808410566</v>
      </c>
      <c r="P190" s="22">
        <f t="shared" si="198"/>
        <v>10.3949411253744</v>
      </c>
      <c r="Q190" s="11">
        <f t="shared" si="199"/>
        <v>1644.725471089447</v>
      </c>
      <c r="R190" s="7">
        <f t="shared" si="233"/>
        <v>170</v>
      </c>
      <c r="S190" s="11">
        <f t="shared" si="200"/>
        <v>15750.665099609527</v>
      </c>
      <c r="T190" s="11">
        <f t="shared" si="201"/>
        <v>20475.864629492386</v>
      </c>
      <c r="AB190" s="4">
        <f t="shared" si="239"/>
        <v>0</v>
      </c>
      <c r="AC190" s="3">
        <f t="shared" si="240"/>
        <v>13</v>
      </c>
      <c r="AD190" s="42">
        <f t="shared" si="241"/>
        <v>20.991</v>
      </c>
      <c r="AE190" s="3">
        <f t="shared" si="242"/>
        <v>57</v>
      </c>
      <c r="AF190" s="42">
        <f t="shared" si="243"/>
        <v>36.223999999999997</v>
      </c>
      <c r="AJ190" s="3">
        <v>9</v>
      </c>
      <c r="AK190" s="3">
        <v>1</v>
      </c>
      <c r="AL190" t="s">
        <v>2095</v>
      </c>
    </row>
    <row r="191" spans="1:38" x14ac:dyDescent="0.2">
      <c r="B191" s="4">
        <v>9</v>
      </c>
      <c r="C191" s="2" t="s">
        <v>788</v>
      </c>
      <c r="D191" s="7">
        <v>1357622</v>
      </c>
      <c r="E191" s="7">
        <v>6412547</v>
      </c>
      <c r="F191" s="4">
        <v>13</v>
      </c>
      <c r="G191" s="9">
        <v>24</v>
      </c>
      <c r="H191" s="6">
        <v>34.200000000000003</v>
      </c>
      <c r="I191" s="7">
        <v>57</v>
      </c>
      <c r="J191" s="7">
        <v>48</v>
      </c>
      <c r="K191" s="12">
        <v>53.34</v>
      </c>
      <c r="L191" s="19">
        <f t="shared" ref="L191:L197" si="249">(H191/60+G191)/60+F191</f>
        <v>13.4095</v>
      </c>
      <c r="M191" s="19">
        <f t="shared" ref="M191:M197" si="250">(K191/60+J191)/60+I191</f>
        <v>57.814816666666665</v>
      </c>
      <c r="N191" s="11">
        <f t="shared" ref="N191:N197" si="251">D191/L191</f>
        <v>101243.29766210522</v>
      </c>
      <c r="O191" s="11">
        <f t="shared" ref="O191:O197" si="252">E191/M191</f>
        <v>110915.28728650586</v>
      </c>
      <c r="P191" s="22">
        <f t="shared" si="198"/>
        <v>23.782009860396577</v>
      </c>
      <c r="Q191" s="11">
        <f t="shared" si="199"/>
        <v>1668.5074809498435</v>
      </c>
      <c r="R191" s="7">
        <f t="shared" si="233"/>
        <v>171</v>
      </c>
      <c r="S191" s="11">
        <f t="shared" si="200"/>
        <v>15884.97180693769</v>
      </c>
      <c r="T191" s="11">
        <f t="shared" si="201"/>
        <v>20650.463349018999</v>
      </c>
      <c r="V191" s="4">
        <v>9</v>
      </c>
      <c r="AB191" s="4">
        <f t="shared" si="239"/>
        <v>9</v>
      </c>
      <c r="AC191" s="3">
        <f t="shared" si="240"/>
        <v>13</v>
      </c>
      <c r="AD191" s="42">
        <f t="shared" si="241"/>
        <v>24.57</v>
      </c>
      <c r="AE191" s="3">
        <f t="shared" si="242"/>
        <v>57</v>
      </c>
      <c r="AF191" s="42">
        <f t="shared" si="243"/>
        <v>48.889000000000003</v>
      </c>
      <c r="AJ191" s="3">
        <v>9</v>
      </c>
      <c r="AK191" s="3">
        <v>2</v>
      </c>
      <c r="AL191" t="s">
        <v>2096</v>
      </c>
    </row>
    <row r="192" spans="1:38" x14ac:dyDescent="0.2">
      <c r="B192" s="4">
        <v>8</v>
      </c>
      <c r="C192" s="2" t="s">
        <v>789</v>
      </c>
      <c r="D192" s="7">
        <v>1350093</v>
      </c>
      <c r="E192" s="7">
        <v>6415379</v>
      </c>
      <c r="F192" s="4">
        <v>13</v>
      </c>
      <c r="G192" s="9">
        <v>16</v>
      </c>
      <c r="H192" s="6">
        <v>52.26</v>
      </c>
      <c r="I192" s="7">
        <v>57</v>
      </c>
      <c r="J192" s="7">
        <v>50</v>
      </c>
      <c r="K192" s="12">
        <v>15.9</v>
      </c>
      <c r="L192" s="19">
        <f t="shared" si="249"/>
        <v>13.281183333333333</v>
      </c>
      <c r="M192" s="19">
        <f t="shared" si="250"/>
        <v>57.83775</v>
      </c>
      <c r="N192" s="11">
        <f t="shared" si="251"/>
        <v>101654.57144255469</v>
      </c>
      <c r="O192" s="11">
        <f t="shared" si="252"/>
        <v>110920.27265929259</v>
      </c>
      <c r="P192" s="22">
        <f t="shared" si="198"/>
        <v>8.0440080183948108</v>
      </c>
      <c r="Q192" s="11">
        <f t="shared" si="199"/>
        <v>1676.5514889682383</v>
      </c>
      <c r="R192" s="7">
        <f t="shared" si="233"/>
        <v>172</v>
      </c>
      <c r="S192" s="11">
        <f t="shared" si="200"/>
        <v>15868.754790931929</v>
      </c>
      <c r="T192" s="11">
        <f t="shared" si="201"/>
        <v>20629.381228211507</v>
      </c>
      <c r="AB192" s="4">
        <f t="shared" si="239"/>
        <v>0</v>
      </c>
      <c r="AC192" s="3">
        <f t="shared" si="240"/>
        <v>13</v>
      </c>
      <c r="AD192" s="42">
        <f t="shared" si="241"/>
        <v>16.870999999999999</v>
      </c>
      <c r="AE192" s="3">
        <f t="shared" si="242"/>
        <v>57</v>
      </c>
      <c r="AF192" s="42">
        <f t="shared" si="243"/>
        <v>50.265000000000001</v>
      </c>
      <c r="AJ192" s="3">
        <v>9</v>
      </c>
      <c r="AK192" s="3">
        <v>2</v>
      </c>
      <c r="AL192" s="13" t="s">
        <v>2097</v>
      </c>
    </row>
    <row r="193" spans="1:38" x14ac:dyDescent="0.2">
      <c r="A193" s="4">
        <v>1</v>
      </c>
      <c r="B193" s="4">
        <v>9</v>
      </c>
      <c r="C193" s="2" t="s">
        <v>790</v>
      </c>
      <c r="D193" s="7">
        <v>1350058</v>
      </c>
      <c r="E193" s="7">
        <v>6415939</v>
      </c>
      <c r="F193" s="4">
        <v>13</v>
      </c>
      <c r="G193" s="9">
        <v>16</v>
      </c>
      <c r="H193" s="6">
        <v>48.84</v>
      </c>
      <c r="I193" s="7">
        <v>57</v>
      </c>
      <c r="J193" s="7">
        <v>50</v>
      </c>
      <c r="K193" s="12">
        <v>33.96</v>
      </c>
      <c r="L193" s="19">
        <f t="shared" si="249"/>
        <v>13.280233333333333</v>
      </c>
      <c r="M193" s="19">
        <f t="shared" si="250"/>
        <v>57.84276666666667</v>
      </c>
      <c r="N193" s="11">
        <f t="shared" si="251"/>
        <v>101659.20779504377</v>
      </c>
      <c r="O193" s="11">
        <f t="shared" si="252"/>
        <v>110920.33403197057</v>
      </c>
      <c r="P193" s="22">
        <f t="shared" si="198"/>
        <v>0.56109268396584888</v>
      </c>
      <c r="Q193" s="11">
        <f t="shared" si="199"/>
        <v>1677.1125816522042</v>
      </c>
      <c r="R193" s="7">
        <f t="shared" si="233"/>
        <v>173</v>
      </c>
      <c r="S193" s="11">
        <f t="shared" si="200"/>
        <v>15782.307993813805</v>
      </c>
      <c r="T193" s="11">
        <f t="shared" si="201"/>
        <v>20517.000391957947</v>
      </c>
      <c r="U193" s="4">
        <v>9</v>
      </c>
      <c r="AB193" s="4">
        <f t="shared" si="239"/>
        <v>9</v>
      </c>
      <c r="AC193" s="3">
        <f t="shared" si="240"/>
        <v>13</v>
      </c>
      <c r="AD193" s="42">
        <f t="shared" si="241"/>
        <v>16.814</v>
      </c>
      <c r="AE193" s="3">
        <f t="shared" si="242"/>
        <v>57</v>
      </c>
      <c r="AF193" s="42">
        <f t="shared" si="243"/>
        <v>50.566000000000003</v>
      </c>
      <c r="AJ193" s="3">
        <v>9</v>
      </c>
      <c r="AK193" s="3">
        <v>1</v>
      </c>
      <c r="AL193" t="s">
        <v>103</v>
      </c>
    </row>
    <row r="194" spans="1:38" x14ac:dyDescent="0.2">
      <c r="B194" s="4">
        <v>9</v>
      </c>
      <c r="C194" s="2" t="s">
        <v>791</v>
      </c>
      <c r="D194" s="7">
        <v>1351338</v>
      </c>
      <c r="E194" s="7">
        <v>6417009</v>
      </c>
      <c r="F194" s="4">
        <v>13</v>
      </c>
      <c r="G194" s="9">
        <v>18</v>
      </c>
      <c r="H194" s="6">
        <v>4.0199999999999996</v>
      </c>
      <c r="I194" s="7">
        <v>57</v>
      </c>
      <c r="J194" s="7">
        <v>51</v>
      </c>
      <c r="K194" s="12">
        <v>10.08</v>
      </c>
      <c r="L194" s="19">
        <f t="shared" si="249"/>
        <v>13.301116666666667</v>
      </c>
      <c r="M194" s="19">
        <f t="shared" si="250"/>
        <v>57.852800000000002</v>
      </c>
      <c r="N194" s="11">
        <f t="shared" si="251"/>
        <v>101595.83092647609</v>
      </c>
      <c r="O194" s="11">
        <f t="shared" si="252"/>
        <v>110919.59248299131</v>
      </c>
      <c r="P194" s="22">
        <f t="shared" si="198"/>
        <v>1.6683225107874078</v>
      </c>
      <c r="Q194" s="11">
        <f t="shared" si="199"/>
        <v>1678.7809041629916</v>
      </c>
      <c r="R194" s="7">
        <f t="shared" si="233"/>
        <v>174</v>
      </c>
      <c r="S194" s="11">
        <f t="shared" si="200"/>
        <v>15707.214436651439</v>
      </c>
      <c r="T194" s="11">
        <f t="shared" si="201"/>
        <v>20419.378767646871</v>
      </c>
      <c r="U194" s="4">
        <v>9</v>
      </c>
      <c r="V194" s="4">
        <v>9</v>
      </c>
      <c r="W194" s="4">
        <v>9</v>
      </c>
      <c r="AB194" s="4">
        <f t="shared" si="239"/>
        <v>27</v>
      </c>
      <c r="AC194" s="3">
        <f t="shared" si="240"/>
        <v>13</v>
      </c>
      <c r="AD194" s="42">
        <f t="shared" si="241"/>
        <v>18.067</v>
      </c>
      <c r="AE194" s="3">
        <f t="shared" si="242"/>
        <v>57</v>
      </c>
      <c r="AF194" s="42">
        <f t="shared" si="243"/>
        <v>51.167999999999999</v>
      </c>
      <c r="AJ194" s="3">
        <v>9</v>
      </c>
      <c r="AK194" s="3">
        <v>2</v>
      </c>
      <c r="AL194" t="s">
        <v>104</v>
      </c>
    </row>
    <row r="195" spans="1:38" x14ac:dyDescent="0.2">
      <c r="A195" s="4">
        <v>1</v>
      </c>
      <c r="B195" s="4">
        <v>9</v>
      </c>
      <c r="C195" s="2" t="s">
        <v>792</v>
      </c>
      <c r="D195" s="7">
        <v>1351149</v>
      </c>
      <c r="E195" s="7">
        <v>6419708</v>
      </c>
      <c r="F195" s="4">
        <v>13</v>
      </c>
      <c r="G195" s="9">
        <v>17</v>
      </c>
      <c r="H195" s="6">
        <v>46.44</v>
      </c>
      <c r="I195" s="7">
        <v>57</v>
      </c>
      <c r="J195" s="7">
        <v>52</v>
      </c>
      <c r="K195" s="12">
        <v>36.96</v>
      </c>
      <c r="L195" s="19">
        <f t="shared" si="249"/>
        <v>13.296233333333333</v>
      </c>
      <c r="M195" s="19">
        <f t="shared" si="250"/>
        <v>57.876933333333334</v>
      </c>
      <c r="N195" s="11">
        <f t="shared" si="251"/>
        <v>101618.92967181181</v>
      </c>
      <c r="O195" s="11">
        <f t="shared" si="252"/>
        <v>110919.97502747209</v>
      </c>
      <c r="P195" s="22">
        <f t="shared" si="198"/>
        <v>2.7056093583516447</v>
      </c>
      <c r="Q195" s="11">
        <f t="shared" si="199"/>
        <v>1681.4865135213433</v>
      </c>
      <c r="R195" s="7">
        <f t="shared" si="233"/>
        <v>175</v>
      </c>
      <c r="S195" s="11">
        <f t="shared" si="200"/>
        <v>15642.628822929983</v>
      </c>
      <c r="T195" s="11">
        <f t="shared" si="201"/>
        <v>20335.417469808977</v>
      </c>
      <c r="AB195" s="4">
        <f t="shared" si="239"/>
        <v>0</v>
      </c>
      <c r="AC195" s="3">
        <f t="shared" si="240"/>
        <v>13</v>
      </c>
      <c r="AD195" s="42">
        <f t="shared" si="241"/>
        <v>17.774000000000001</v>
      </c>
      <c r="AE195" s="3">
        <f t="shared" si="242"/>
        <v>57</v>
      </c>
      <c r="AF195" s="42">
        <f t="shared" si="243"/>
        <v>52.616</v>
      </c>
      <c r="AJ195" s="3">
        <v>9</v>
      </c>
      <c r="AK195" s="3">
        <v>1</v>
      </c>
      <c r="AL195" s="13" t="s">
        <v>2098</v>
      </c>
    </row>
    <row r="196" spans="1:38" x14ac:dyDescent="0.2">
      <c r="A196" s="4">
        <v>1</v>
      </c>
      <c r="B196" s="4">
        <v>9</v>
      </c>
      <c r="C196" s="2" t="s">
        <v>793</v>
      </c>
      <c r="D196" s="7">
        <v>1347899</v>
      </c>
      <c r="E196" s="7">
        <v>6416508</v>
      </c>
      <c r="F196" s="4">
        <v>13</v>
      </c>
      <c r="G196" s="9">
        <v>14</v>
      </c>
      <c r="H196" s="6">
        <v>36.840000000000003</v>
      </c>
      <c r="I196" s="7">
        <v>57</v>
      </c>
      <c r="J196" s="7">
        <v>50</v>
      </c>
      <c r="K196" s="12">
        <v>49.68</v>
      </c>
      <c r="L196" s="19">
        <f t="shared" si="249"/>
        <v>13.243566666666666</v>
      </c>
      <c r="M196" s="19">
        <f t="shared" si="250"/>
        <v>57.847133333333332</v>
      </c>
      <c r="N196" s="11">
        <f t="shared" si="251"/>
        <v>101777.64298137209</v>
      </c>
      <c r="O196" s="11">
        <f t="shared" si="252"/>
        <v>110921.79733481463</v>
      </c>
      <c r="P196" s="22">
        <f t="shared" si="198"/>
        <v>4.5609757727924842</v>
      </c>
      <c r="Q196" s="11">
        <f t="shared" si="199"/>
        <v>1686.0474892941359</v>
      </c>
      <c r="R196" s="7">
        <f t="shared" si="233"/>
        <v>176</v>
      </c>
      <c r="S196" s="11">
        <f t="shared" si="200"/>
        <v>15595.939275970757</v>
      </c>
      <c r="T196" s="11">
        <f t="shared" si="201"/>
        <v>20274.721058761985</v>
      </c>
      <c r="U196" s="4">
        <v>9</v>
      </c>
      <c r="V196" s="4">
        <v>9</v>
      </c>
      <c r="W196" s="4">
        <v>9</v>
      </c>
      <c r="AB196" s="4">
        <f t="shared" si="239"/>
        <v>27</v>
      </c>
      <c r="AC196" s="3">
        <f t="shared" si="240"/>
        <v>13</v>
      </c>
      <c r="AD196" s="42">
        <f t="shared" si="241"/>
        <v>14.614000000000001</v>
      </c>
      <c r="AE196" s="3">
        <f t="shared" si="242"/>
        <v>57</v>
      </c>
      <c r="AF196" s="42">
        <f t="shared" si="243"/>
        <v>50.828000000000003</v>
      </c>
      <c r="AJ196" s="3">
        <v>9</v>
      </c>
      <c r="AK196" s="3">
        <v>1</v>
      </c>
      <c r="AL196" s="13" t="s">
        <v>2099</v>
      </c>
    </row>
    <row r="197" spans="1:38" x14ac:dyDescent="0.2">
      <c r="A197" s="4">
        <v>1</v>
      </c>
      <c r="B197" s="4">
        <v>9</v>
      </c>
      <c r="C197" s="2" t="s">
        <v>794</v>
      </c>
      <c r="D197" s="7">
        <v>1342450</v>
      </c>
      <c r="E197" s="7">
        <v>6418460</v>
      </c>
      <c r="F197" s="4">
        <v>13</v>
      </c>
      <c r="G197" s="9">
        <v>9</v>
      </c>
      <c r="H197" s="6">
        <v>2.16</v>
      </c>
      <c r="I197" s="7">
        <v>57</v>
      </c>
      <c r="J197" s="7">
        <v>51</v>
      </c>
      <c r="K197" s="12">
        <v>45.96</v>
      </c>
      <c r="L197" s="19">
        <f t="shared" si="249"/>
        <v>13.150600000000001</v>
      </c>
      <c r="M197" s="19">
        <f t="shared" si="250"/>
        <v>57.862766666666666</v>
      </c>
      <c r="N197" s="11">
        <f t="shared" si="251"/>
        <v>102082.79470138245</v>
      </c>
      <c r="O197" s="11">
        <f t="shared" si="252"/>
        <v>110925.56353164355</v>
      </c>
      <c r="P197" s="22">
        <f t="shared" si="198"/>
        <v>5.7880830159906997</v>
      </c>
      <c r="Q197" s="11">
        <f t="shared" si="199"/>
        <v>1691.8355723101265</v>
      </c>
      <c r="R197" s="7">
        <f t="shared" si="233"/>
        <v>177</v>
      </c>
      <c r="S197" s="11">
        <f t="shared" si="200"/>
        <v>15561.063908027605</v>
      </c>
      <c r="T197" s="11">
        <f t="shared" si="201"/>
        <v>20229.383080435888</v>
      </c>
      <c r="AB197" s="4">
        <f t="shared" si="239"/>
        <v>0</v>
      </c>
      <c r="AC197" s="3">
        <f t="shared" si="240"/>
        <v>13</v>
      </c>
      <c r="AD197" s="42">
        <f t="shared" si="241"/>
        <v>9.0359999999999996</v>
      </c>
      <c r="AE197" s="3">
        <f t="shared" si="242"/>
        <v>57</v>
      </c>
      <c r="AF197" s="42">
        <f t="shared" si="243"/>
        <v>51.765999999999998</v>
      </c>
      <c r="AJ197" s="3">
        <v>9</v>
      </c>
      <c r="AK197" s="3">
        <v>1</v>
      </c>
      <c r="AL197" s="13" t="s">
        <v>2100</v>
      </c>
    </row>
    <row r="198" spans="1:38" x14ac:dyDescent="0.2">
      <c r="B198" s="4">
        <v>8</v>
      </c>
      <c r="C198" s="2" t="s">
        <v>795</v>
      </c>
      <c r="D198" s="7">
        <v>1339165</v>
      </c>
      <c r="E198" s="7">
        <v>6434155</v>
      </c>
      <c r="F198" s="4">
        <v>13</v>
      </c>
      <c r="G198" s="9">
        <v>5</v>
      </c>
      <c r="H198" s="6">
        <v>4.92</v>
      </c>
      <c r="I198" s="7">
        <v>58</v>
      </c>
      <c r="J198" s="7">
        <v>0</v>
      </c>
      <c r="K198" s="12">
        <v>8.4600000000000009</v>
      </c>
      <c r="L198" s="19">
        <f t="shared" ref="L198:L228" si="253">(H198/60+G198)/60+F198</f>
        <v>13.0847</v>
      </c>
      <c r="M198" s="19">
        <f t="shared" ref="M198:M228" si="254">(K198/60+J198)/60+I198</f>
        <v>58.00235</v>
      </c>
      <c r="N198" s="11">
        <f t="shared" ref="N198:N228" si="255">D198/L198</f>
        <v>102345.86960342996</v>
      </c>
      <c r="O198" s="11">
        <f t="shared" ref="O198:O228" si="256">E198/M198</f>
        <v>110929.21235087889</v>
      </c>
      <c r="P198" s="22">
        <f t="shared" si="198"/>
        <v>16.03509432463682</v>
      </c>
      <c r="Q198" s="11">
        <f t="shared" si="199"/>
        <v>1707.8706666347634</v>
      </c>
      <c r="R198" s="7">
        <f t="shared" si="233"/>
        <v>178</v>
      </c>
      <c r="S198" s="11">
        <f t="shared" si="200"/>
        <v>15620.30025438986</v>
      </c>
      <c r="T198" s="11">
        <f t="shared" si="201"/>
        <v>20306.390330706818</v>
      </c>
      <c r="U198" s="4">
        <v>9</v>
      </c>
      <c r="AB198" s="4">
        <f t="shared" si="239"/>
        <v>9</v>
      </c>
      <c r="AC198" s="3">
        <f t="shared" si="240"/>
        <v>13</v>
      </c>
      <c r="AD198" s="42">
        <f t="shared" si="241"/>
        <v>5.0819999999999999</v>
      </c>
      <c r="AE198" s="3">
        <f t="shared" si="242"/>
        <v>58</v>
      </c>
      <c r="AF198" s="42">
        <f t="shared" si="243"/>
        <v>0.14100000000000001</v>
      </c>
      <c r="AJ198" s="3">
        <v>9</v>
      </c>
      <c r="AL198" s="13" t="s">
        <v>2101</v>
      </c>
    </row>
    <row r="199" spans="1:38" x14ac:dyDescent="0.2">
      <c r="B199" s="4">
        <v>8</v>
      </c>
      <c r="C199" s="2" t="s">
        <v>796</v>
      </c>
      <c r="D199" s="7">
        <v>1335668</v>
      </c>
      <c r="E199" s="7">
        <v>6450439</v>
      </c>
      <c r="F199" s="4">
        <v>13</v>
      </c>
      <c r="G199" s="9">
        <v>0</v>
      </c>
      <c r="H199" s="6">
        <v>51.24</v>
      </c>
      <c r="I199" s="7">
        <v>58</v>
      </c>
      <c r="J199" s="7">
        <v>8</v>
      </c>
      <c r="K199" s="12">
        <v>49.56</v>
      </c>
      <c r="L199" s="19">
        <f t="shared" si="253"/>
        <v>13.014233333333333</v>
      </c>
      <c r="M199" s="19">
        <f t="shared" si="254"/>
        <v>58.147100000000002</v>
      </c>
      <c r="N199" s="11">
        <f t="shared" si="255"/>
        <v>102631.32416559306</v>
      </c>
      <c r="O199" s="11">
        <f t="shared" si="256"/>
        <v>110933.11618292227</v>
      </c>
      <c r="P199" s="22">
        <f t="shared" si="198"/>
        <v>16.655259379547353</v>
      </c>
      <c r="Q199" s="11">
        <f t="shared" si="199"/>
        <v>1724.5259260143107</v>
      </c>
      <c r="R199" s="7">
        <f t="shared" si="233"/>
        <v>179</v>
      </c>
      <c r="S199" s="11">
        <f t="shared" si="200"/>
        <v>15684.515125984904</v>
      </c>
      <c r="T199" s="11">
        <f t="shared" si="201"/>
        <v>20389.869663780377</v>
      </c>
      <c r="U199" s="4">
        <v>9</v>
      </c>
      <c r="AB199" s="4">
        <f t="shared" si="239"/>
        <v>9</v>
      </c>
      <c r="AC199" s="3">
        <f t="shared" si="240"/>
        <v>13</v>
      </c>
      <c r="AD199" s="42">
        <f t="shared" si="241"/>
        <v>0.85399999999999998</v>
      </c>
      <c r="AE199" s="3">
        <f t="shared" si="242"/>
        <v>58</v>
      </c>
      <c r="AF199" s="42">
        <f t="shared" si="243"/>
        <v>8.8260000000000005</v>
      </c>
      <c r="AJ199" s="3">
        <v>8</v>
      </c>
      <c r="AL199" s="13" t="s">
        <v>2102</v>
      </c>
    </row>
    <row r="200" spans="1:38" x14ac:dyDescent="0.2">
      <c r="B200" s="4">
        <f>2*4.5</f>
        <v>9</v>
      </c>
      <c r="C200" s="2" t="s">
        <v>801</v>
      </c>
      <c r="D200" s="29">
        <v>1324473</v>
      </c>
      <c r="E200" s="29">
        <v>6449965</v>
      </c>
      <c r="F200" s="4">
        <v>12</v>
      </c>
      <c r="G200" s="9">
        <v>49</v>
      </c>
      <c r="H200" s="6">
        <v>29.04</v>
      </c>
      <c r="I200" s="7">
        <v>58</v>
      </c>
      <c r="J200" s="7">
        <v>8</v>
      </c>
      <c r="K200" s="12">
        <v>18.78</v>
      </c>
      <c r="L200" s="19">
        <f t="shared" ref="L200" si="257">(H200/60+G200)/60+F200</f>
        <v>12.824733333333333</v>
      </c>
      <c r="M200" s="19">
        <f t="shared" ref="M200" si="258">(K200/60+J200)/60+I200</f>
        <v>58.138550000000002</v>
      </c>
      <c r="N200" s="11">
        <f t="shared" ref="N200" si="259">D200/L200</f>
        <v>103274.89590426833</v>
      </c>
      <c r="O200" s="11">
        <f t="shared" ref="O200" si="260">E200/M200</f>
        <v>110941.27734523822</v>
      </c>
      <c r="P200" s="22">
        <f t="shared" si="198"/>
        <v>11.20503016506426</v>
      </c>
      <c r="Q200" s="11">
        <f t="shared" si="199"/>
        <v>1735.730956179375</v>
      </c>
      <c r="R200" s="7">
        <f t="shared" si="233"/>
        <v>180</v>
      </c>
      <c r="S200" s="11">
        <f t="shared" si="200"/>
        <v>15698.722203666792</v>
      </c>
      <c r="T200" s="11">
        <f t="shared" si="201"/>
        <v>20408.338864766829</v>
      </c>
      <c r="AB200" s="4">
        <f t="shared" ref="AB200" si="261">SUM(U200:AA200)</f>
        <v>0</v>
      </c>
      <c r="AC200" s="3">
        <f t="shared" ref="AC200" si="262">F200</f>
        <v>12</v>
      </c>
      <c r="AD200" s="42">
        <f t="shared" ref="AD200" si="263">G200+H200/60</f>
        <v>49.484000000000002</v>
      </c>
      <c r="AE200" s="3">
        <f t="shared" ref="AE200" si="264">I200</f>
        <v>58</v>
      </c>
      <c r="AF200" s="42">
        <f t="shared" ref="AF200" si="265">J200+K200/60</f>
        <v>8.3130000000000006</v>
      </c>
      <c r="AJ200" s="3">
        <v>8</v>
      </c>
      <c r="AK200" s="3">
        <v>1</v>
      </c>
      <c r="AL200" t="s">
        <v>471</v>
      </c>
    </row>
    <row r="201" spans="1:38" x14ac:dyDescent="0.2">
      <c r="B201" s="4">
        <v>9</v>
      </c>
      <c r="C201" s="2" t="s">
        <v>797</v>
      </c>
      <c r="D201" s="7">
        <v>1332900</v>
      </c>
      <c r="E201" s="7">
        <v>6443647</v>
      </c>
      <c r="F201" s="4">
        <v>12</v>
      </c>
      <c r="G201" s="9">
        <v>58</v>
      </c>
      <c r="H201" s="6">
        <v>19.68</v>
      </c>
      <c r="I201" s="7">
        <v>58</v>
      </c>
      <c r="J201" s="7">
        <v>5</v>
      </c>
      <c r="K201" s="12">
        <v>6.6</v>
      </c>
      <c r="L201" s="19">
        <f t="shared" si="253"/>
        <v>12.972133333333334</v>
      </c>
      <c r="M201" s="19">
        <f t="shared" si="254"/>
        <v>58.085166666666666</v>
      </c>
      <c r="N201" s="11">
        <f t="shared" si="255"/>
        <v>102751.02527469139</v>
      </c>
      <c r="O201" s="11">
        <f t="shared" si="256"/>
        <v>110934.46691783043</v>
      </c>
      <c r="P201" s="22">
        <f t="shared" si="198"/>
        <v>10.532400153811096</v>
      </c>
      <c r="Q201" s="11">
        <f t="shared" si="199"/>
        <v>1746.263356333186</v>
      </c>
      <c r="R201" s="7">
        <f t="shared" si="233"/>
        <v>181</v>
      </c>
      <c r="S201" s="11">
        <f t="shared" si="200"/>
        <v>15706.722343151529</v>
      </c>
      <c r="T201" s="11">
        <f t="shared" si="201"/>
        <v>20418.739046096987</v>
      </c>
      <c r="AB201" s="4">
        <f t="shared" si="239"/>
        <v>0</v>
      </c>
      <c r="AC201" s="3">
        <f t="shared" si="240"/>
        <v>12</v>
      </c>
      <c r="AD201" s="42">
        <f t="shared" si="241"/>
        <v>58.328000000000003</v>
      </c>
      <c r="AE201" s="3">
        <f t="shared" si="242"/>
        <v>58</v>
      </c>
      <c r="AF201" s="42">
        <f t="shared" si="243"/>
        <v>5.1100000000000003</v>
      </c>
      <c r="AJ201" s="3">
        <v>9</v>
      </c>
      <c r="AK201" s="3">
        <v>1</v>
      </c>
      <c r="AL201" t="s">
        <v>2103</v>
      </c>
    </row>
    <row r="202" spans="1:38" x14ac:dyDescent="0.2">
      <c r="B202" s="4">
        <v>9</v>
      </c>
      <c r="C202" s="2" t="s">
        <v>2104</v>
      </c>
      <c r="D202" s="7">
        <v>1332900</v>
      </c>
      <c r="E202" s="7">
        <v>6443647</v>
      </c>
      <c r="F202" s="4">
        <v>12</v>
      </c>
      <c r="G202" s="9">
        <v>58</v>
      </c>
      <c r="H202" s="6">
        <v>19.68</v>
      </c>
      <c r="I202" s="7">
        <v>58</v>
      </c>
      <c r="J202" s="7">
        <v>5</v>
      </c>
      <c r="K202" s="12">
        <v>6.6</v>
      </c>
      <c r="L202" s="19">
        <f t="shared" ref="L202" si="266">(H202/60+G202)/60+F202</f>
        <v>12.972133333333334</v>
      </c>
      <c r="M202" s="19">
        <f t="shared" ref="M202" si="267">(K202/60+J202)/60+I202</f>
        <v>58.085166666666666</v>
      </c>
      <c r="N202" s="11">
        <f t="shared" ref="N202" si="268">D202/L202</f>
        <v>102751.02527469139</v>
      </c>
      <c r="O202" s="11">
        <f t="shared" ref="O202" si="269">E202/M202</f>
        <v>110934.46691783043</v>
      </c>
      <c r="P202" s="22">
        <f t="shared" si="198"/>
        <v>0</v>
      </c>
      <c r="Q202" s="11">
        <f t="shared" si="199"/>
        <v>1746.263356333186</v>
      </c>
      <c r="R202" s="7">
        <f t="shared" si="233"/>
        <v>182</v>
      </c>
      <c r="S202" s="11">
        <f t="shared" si="200"/>
        <v>15620.42167093641</v>
      </c>
      <c r="T202" s="11">
        <f t="shared" si="201"/>
        <v>20306.548172217335</v>
      </c>
      <c r="AB202" s="4">
        <f t="shared" ref="AB202" si="270">SUM(U202:AA202)</f>
        <v>0</v>
      </c>
      <c r="AC202" s="3">
        <f t="shared" ref="AC202" si="271">F202</f>
        <v>12</v>
      </c>
      <c r="AD202" s="42">
        <f t="shared" ref="AD202" si="272">G202+H202/60</f>
        <v>58.328000000000003</v>
      </c>
      <c r="AE202" s="3">
        <f t="shared" ref="AE202" si="273">I202</f>
        <v>58</v>
      </c>
      <c r="AF202" s="42">
        <f t="shared" ref="AF202" si="274">J202+K202/60</f>
        <v>5.1100000000000003</v>
      </c>
      <c r="AJ202" s="3">
        <v>9</v>
      </c>
      <c r="AK202" s="3">
        <v>1</v>
      </c>
      <c r="AL202" t="s">
        <v>2103</v>
      </c>
    </row>
    <row r="203" spans="1:38" x14ac:dyDescent="0.2">
      <c r="B203" s="4">
        <v>9</v>
      </c>
      <c r="C203" s="2" t="s">
        <v>798</v>
      </c>
      <c r="D203" s="7">
        <v>1331591</v>
      </c>
      <c r="E203" s="7">
        <v>6441234</v>
      </c>
      <c r="F203" s="4">
        <v>12</v>
      </c>
      <c r="G203" s="9">
        <v>57</v>
      </c>
      <c r="H203" s="6">
        <v>6.12</v>
      </c>
      <c r="I203" s="7">
        <v>58</v>
      </c>
      <c r="J203" s="7">
        <v>3</v>
      </c>
      <c r="K203" s="12">
        <v>46.92</v>
      </c>
      <c r="L203" s="19">
        <f t="shared" si="253"/>
        <v>12.951700000000001</v>
      </c>
      <c r="M203" s="19">
        <f t="shared" si="254"/>
        <v>58.063033333333337</v>
      </c>
      <c r="N203" s="11">
        <f t="shared" si="255"/>
        <v>102812.06328126809</v>
      </c>
      <c r="O203" s="11">
        <f t="shared" si="256"/>
        <v>110935.19628954968</v>
      </c>
      <c r="P203" s="22">
        <f t="shared" si="198"/>
        <v>2.7451866967476</v>
      </c>
      <c r="Q203" s="11">
        <f t="shared" si="199"/>
        <v>1749.0085430299337</v>
      </c>
      <c r="R203" s="7">
        <f t="shared" si="233"/>
        <v>183</v>
      </c>
      <c r="S203" s="11">
        <f t="shared" si="200"/>
        <v>15559.485836353728</v>
      </c>
      <c r="T203" s="11">
        <f t="shared" si="201"/>
        <v>20227.331587259847</v>
      </c>
      <c r="AB203" s="4">
        <f t="shared" si="239"/>
        <v>0</v>
      </c>
      <c r="AC203" s="3">
        <f t="shared" si="240"/>
        <v>12</v>
      </c>
      <c r="AD203" s="42">
        <f t="shared" si="241"/>
        <v>57.101999999999997</v>
      </c>
      <c r="AE203" s="3">
        <f t="shared" si="242"/>
        <v>58</v>
      </c>
      <c r="AF203" s="42">
        <f t="shared" si="243"/>
        <v>3.782</v>
      </c>
      <c r="AJ203" s="3">
        <v>9</v>
      </c>
      <c r="AK203" s="3">
        <v>1</v>
      </c>
      <c r="AL203" t="s">
        <v>2105</v>
      </c>
    </row>
    <row r="204" spans="1:38" x14ac:dyDescent="0.2">
      <c r="B204" s="4">
        <v>9</v>
      </c>
      <c r="C204" s="2" t="s">
        <v>799</v>
      </c>
      <c r="D204" s="7">
        <v>1328275</v>
      </c>
      <c r="E204" s="7">
        <v>6444100</v>
      </c>
      <c r="F204" s="4">
        <v>12</v>
      </c>
      <c r="G204" s="9">
        <v>53</v>
      </c>
      <c r="H204" s="6">
        <v>36.659999999999997</v>
      </c>
      <c r="I204" s="7">
        <v>58</v>
      </c>
      <c r="J204" s="7">
        <v>5</v>
      </c>
      <c r="K204" s="12">
        <v>14.88</v>
      </c>
      <c r="L204" s="19">
        <f t="shared" si="253"/>
        <v>12.893516666666667</v>
      </c>
      <c r="M204" s="19">
        <f t="shared" si="254"/>
        <v>58.087466666666664</v>
      </c>
      <c r="N204" s="11">
        <f t="shared" si="255"/>
        <v>103018.82987703122</v>
      </c>
      <c r="O204" s="11">
        <f t="shared" si="256"/>
        <v>110937.87300071616</v>
      </c>
      <c r="P204" s="22">
        <f t="shared" si="198"/>
        <v>4.382899953227315</v>
      </c>
      <c r="Q204" s="11">
        <f t="shared" si="199"/>
        <v>1753.3914429831609</v>
      </c>
      <c r="R204" s="7">
        <f t="shared" si="233"/>
        <v>184</v>
      </c>
      <c r="S204" s="11">
        <f t="shared" si="200"/>
        <v>15513.702549872751</v>
      </c>
      <c r="T204" s="11">
        <f t="shared" si="201"/>
        <v>20167.813314834577</v>
      </c>
      <c r="AB204" s="4">
        <f t="shared" si="239"/>
        <v>0</v>
      </c>
      <c r="AC204" s="3">
        <f t="shared" si="240"/>
        <v>12</v>
      </c>
      <c r="AD204" s="42">
        <f t="shared" si="241"/>
        <v>53.610999999999997</v>
      </c>
      <c r="AE204" s="3">
        <f t="shared" si="242"/>
        <v>58</v>
      </c>
      <c r="AF204" s="42">
        <f t="shared" si="243"/>
        <v>5.2480000000000002</v>
      </c>
      <c r="AJ204" s="3">
        <v>9</v>
      </c>
      <c r="AK204" s="3">
        <v>1</v>
      </c>
      <c r="AL204" t="s">
        <v>2106</v>
      </c>
    </row>
    <row r="205" spans="1:38" x14ac:dyDescent="0.2">
      <c r="B205" s="4">
        <v>9</v>
      </c>
      <c r="C205" s="2" t="s">
        <v>802</v>
      </c>
      <c r="D205" s="7">
        <v>1328167</v>
      </c>
      <c r="E205" s="7">
        <v>6443531</v>
      </c>
      <c r="F205" s="4">
        <v>12</v>
      </c>
      <c r="G205" s="9">
        <v>53</v>
      </c>
      <c r="H205" s="6">
        <v>31.56</v>
      </c>
      <c r="I205" s="7">
        <v>58</v>
      </c>
      <c r="J205" s="7">
        <v>4</v>
      </c>
      <c r="K205" s="12">
        <v>56.34</v>
      </c>
      <c r="L205" s="19">
        <f t="shared" si="253"/>
        <v>12.892099999999999</v>
      </c>
      <c r="M205" s="19">
        <f t="shared" si="254"/>
        <v>58.082316666666664</v>
      </c>
      <c r="N205" s="11">
        <f t="shared" si="255"/>
        <v>103021.77302378976</v>
      </c>
      <c r="O205" s="11">
        <f t="shared" si="256"/>
        <v>110937.91311698713</v>
      </c>
      <c r="P205" s="22">
        <f t="shared" si="198"/>
        <v>0.57915887284923817</v>
      </c>
      <c r="Q205" s="11">
        <f t="shared" si="199"/>
        <v>1753.9706018560103</v>
      </c>
      <c r="R205" s="7">
        <f t="shared" si="233"/>
        <v>185</v>
      </c>
      <c r="S205" s="11">
        <f t="shared" si="200"/>
        <v>15434.941296332889</v>
      </c>
      <c r="T205" s="11">
        <f t="shared" si="201"/>
        <v>20065.423685232756</v>
      </c>
      <c r="AB205" s="4">
        <f t="shared" si="239"/>
        <v>0</v>
      </c>
      <c r="AC205" s="3">
        <f t="shared" si="240"/>
        <v>12</v>
      </c>
      <c r="AD205" s="42">
        <f t="shared" si="241"/>
        <v>53.526000000000003</v>
      </c>
      <c r="AE205" s="3">
        <f t="shared" si="242"/>
        <v>58</v>
      </c>
      <c r="AF205" s="42">
        <f t="shared" si="243"/>
        <v>4.9390000000000001</v>
      </c>
      <c r="AJ205" s="3">
        <v>9</v>
      </c>
      <c r="AK205" s="3">
        <v>1</v>
      </c>
      <c r="AL205" t="s">
        <v>380</v>
      </c>
    </row>
    <row r="206" spans="1:38" x14ac:dyDescent="0.2">
      <c r="B206" s="4">
        <v>9</v>
      </c>
      <c r="C206" s="2" t="s">
        <v>800</v>
      </c>
      <c r="D206" s="7">
        <v>1314190</v>
      </c>
      <c r="E206" s="7">
        <v>6432159</v>
      </c>
      <c r="F206" s="4">
        <v>12</v>
      </c>
      <c r="G206" s="9">
        <v>39</v>
      </c>
      <c r="H206" s="6">
        <v>52.2</v>
      </c>
      <c r="I206" s="7">
        <v>57</v>
      </c>
      <c r="J206" s="7">
        <v>58</v>
      </c>
      <c r="K206" s="12">
        <v>29.04</v>
      </c>
      <c r="L206" s="19">
        <f t="shared" si="253"/>
        <v>12.6645</v>
      </c>
      <c r="M206" s="19">
        <f t="shared" si="254"/>
        <v>57.974733333333333</v>
      </c>
      <c r="N206" s="11">
        <f t="shared" si="255"/>
        <v>103769.59216708121</v>
      </c>
      <c r="O206" s="11">
        <f t="shared" si="256"/>
        <v>110947.62545982676</v>
      </c>
      <c r="P206" s="22">
        <f t="shared" si="198"/>
        <v>18.018848825604813</v>
      </c>
      <c r="Q206" s="11">
        <f t="shared" si="199"/>
        <v>1771.9894506816152</v>
      </c>
      <c r="R206" s="7">
        <f t="shared" si="233"/>
        <v>186</v>
      </c>
      <c r="S206" s="11">
        <f t="shared" si="200"/>
        <v>15509.671105965966</v>
      </c>
      <c r="T206" s="11">
        <f t="shared" si="201"/>
        <v>20162.572437755756</v>
      </c>
      <c r="AB206" s="4">
        <f t="shared" si="239"/>
        <v>0</v>
      </c>
      <c r="AC206" s="3">
        <f t="shared" si="240"/>
        <v>12</v>
      </c>
      <c r="AD206" s="42">
        <f t="shared" si="241"/>
        <v>39.869999999999997</v>
      </c>
      <c r="AE206" s="3">
        <f t="shared" si="242"/>
        <v>57</v>
      </c>
      <c r="AF206" s="42">
        <f t="shared" si="243"/>
        <v>58.484000000000002</v>
      </c>
      <c r="AJ206" s="3">
        <v>9</v>
      </c>
      <c r="AK206" s="3" t="s">
        <v>2296</v>
      </c>
      <c r="AL206" t="s">
        <v>2107</v>
      </c>
    </row>
    <row r="207" spans="1:38" x14ac:dyDescent="0.2">
      <c r="B207" s="4">
        <v>8</v>
      </c>
      <c r="C207" s="13" t="s">
        <v>2857</v>
      </c>
      <c r="D207" s="29">
        <v>1314234</v>
      </c>
      <c r="E207" s="29">
        <v>6432190</v>
      </c>
      <c r="G207" s="9"/>
      <c r="I207" s="7"/>
      <c r="J207" s="7"/>
      <c r="K207" s="12"/>
      <c r="L207" s="19"/>
      <c r="M207" s="19"/>
      <c r="N207" s="11"/>
      <c r="O207" s="11"/>
      <c r="P207" s="22">
        <f t="shared" si="198"/>
        <v>5.3823786563191554E-2</v>
      </c>
      <c r="Q207" s="11">
        <f t="shared" si="199"/>
        <v>1772.0432744681784</v>
      </c>
      <c r="R207" s="7">
        <f t="shared" si="233"/>
        <v>187</v>
      </c>
      <c r="S207" s="11">
        <f t="shared" si="200"/>
        <v>15427.200271840611</v>
      </c>
      <c r="T207" s="11">
        <f t="shared" si="201"/>
        <v>20055.360353392796</v>
      </c>
      <c r="AB207" s="4">
        <f t="shared" ref="AB207" si="275">SUM(U207:AA207)</f>
        <v>0</v>
      </c>
      <c r="AC207" s="3">
        <f t="shared" ref="AC207" si="276">F207</f>
        <v>0</v>
      </c>
      <c r="AD207" s="42">
        <f t="shared" ref="AD207" si="277">G207+H207/60</f>
        <v>0</v>
      </c>
      <c r="AE207" s="3">
        <f t="shared" ref="AE207" si="278">I207</f>
        <v>0</v>
      </c>
      <c r="AF207" s="42">
        <f t="shared" ref="AF207" si="279">J207+K207/60</f>
        <v>0</v>
      </c>
      <c r="AJ207" s="3">
        <v>9</v>
      </c>
      <c r="AL207" t="s">
        <v>492</v>
      </c>
    </row>
    <row r="208" spans="1:38" x14ac:dyDescent="0.2">
      <c r="B208" s="4">
        <v>9</v>
      </c>
      <c r="C208" s="2" t="s">
        <v>2932</v>
      </c>
      <c r="D208" s="7">
        <v>1259818</v>
      </c>
      <c r="E208" s="7">
        <v>6445268</v>
      </c>
      <c r="F208" s="4">
        <v>11</v>
      </c>
      <c r="G208" s="9">
        <v>44</v>
      </c>
      <c r="H208" s="6">
        <v>4.08</v>
      </c>
      <c r="I208" s="7">
        <v>58</v>
      </c>
      <c r="J208" s="7">
        <v>3</v>
      </c>
      <c r="K208" s="12">
        <v>58.14</v>
      </c>
      <c r="L208" s="19">
        <f t="shared" si="253"/>
        <v>11.734466666666666</v>
      </c>
      <c r="M208" s="19">
        <f t="shared" si="254"/>
        <v>58.06615</v>
      </c>
      <c r="N208" s="11">
        <f t="shared" si="255"/>
        <v>107360.48222614861</v>
      </c>
      <c r="O208" s="11">
        <f t="shared" si="256"/>
        <v>110998.71439728655</v>
      </c>
      <c r="P208" s="22">
        <f t="shared" si="198"/>
        <v>55.965481682908795</v>
      </c>
      <c r="Q208" s="11">
        <f t="shared" si="199"/>
        <v>1828.0087561510873</v>
      </c>
      <c r="R208" s="7">
        <f t="shared" si="233"/>
        <v>188</v>
      </c>
      <c r="S208" s="11">
        <f t="shared" si="200"/>
        <v>15829.777952201968</v>
      </c>
      <c r="T208" s="11">
        <f t="shared" si="201"/>
        <v>20578.711337862558</v>
      </c>
      <c r="X208" s="23">
        <v>1</v>
      </c>
      <c r="Y208" s="24"/>
      <c r="Z208" s="24"/>
      <c r="AA208" s="24"/>
      <c r="AB208" s="4">
        <f t="shared" si="239"/>
        <v>1</v>
      </c>
      <c r="AC208" s="3">
        <f t="shared" si="240"/>
        <v>11</v>
      </c>
      <c r="AD208" s="42">
        <f t="shared" si="241"/>
        <v>44.067999999999998</v>
      </c>
      <c r="AE208" s="3">
        <f t="shared" si="242"/>
        <v>58</v>
      </c>
      <c r="AF208" s="42">
        <f t="shared" si="243"/>
        <v>3.9689999999999999</v>
      </c>
      <c r="AJ208" s="3">
        <v>6</v>
      </c>
      <c r="AL208" t="s">
        <v>23</v>
      </c>
    </row>
    <row r="209" spans="1:38" x14ac:dyDescent="0.2">
      <c r="B209" s="4">
        <v>8</v>
      </c>
      <c r="C209" s="2" t="s">
        <v>2933</v>
      </c>
      <c r="D209" s="7">
        <v>1258360</v>
      </c>
      <c r="E209" s="7">
        <v>6455740</v>
      </c>
      <c r="F209" s="4">
        <v>11</v>
      </c>
      <c r="G209" s="9">
        <v>41</v>
      </c>
      <c r="H209" s="6">
        <v>56.52</v>
      </c>
      <c r="I209" s="7">
        <v>58</v>
      </c>
      <c r="J209" s="7">
        <v>9</v>
      </c>
      <c r="K209" s="12">
        <v>32.880000000000003</v>
      </c>
      <c r="L209" s="19">
        <f t="shared" si="253"/>
        <v>11.699033333333333</v>
      </c>
      <c r="M209" s="19">
        <f t="shared" si="254"/>
        <v>58.159133333333337</v>
      </c>
      <c r="N209" s="11">
        <f t="shared" si="255"/>
        <v>107561.02356035115</v>
      </c>
      <c r="O209" s="11">
        <f t="shared" si="256"/>
        <v>111001.31019834087</v>
      </c>
      <c r="P209" s="22">
        <f t="shared" si="198"/>
        <v>10.573010356563545</v>
      </c>
      <c r="Q209" s="11">
        <f t="shared" si="199"/>
        <v>1838.5817665076509</v>
      </c>
      <c r="R209" s="7">
        <f t="shared" si="233"/>
        <v>189</v>
      </c>
      <c r="S209" s="11">
        <f t="shared" si="200"/>
        <v>15837.095851187594</v>
      </c>
      <c r="T209" s="11">
        <f t="shared" si="201"/>
        <v>20588.224606543874</v>
      </c>
      <c r="V209" s="4">
        <v>9</v>
      </c>
      <c r="W209" s="4">
        <v>9</v>
      </c>
      <c r="X209" s="4">
        <v>9</v>
      </c>
      <c r="Y209" s="4">
        <v>9</v>
      </c>
      <c r="AB209" s="4">
        <f t="shared" si="239"/>
        <v>36</v>
      </c>
      <c r="AC209" s="3">
        <f t="shared" si="240"/>
        <v>11</v>
      </c>
      <c r="AD209" s="42">
        <f t="shared" si="241"/>
        <v>41.942</v>
      </c>
      <c r="AE209" s="3">
        <f t="shared" si="242"/>
        <v>58</v>
      </c>
      <c r="AF209" s="42">
        <f t="shared" si="243"/>
        <v>9.548</v>
      </c>
      <c r="AJ209" s="3">
        <v>9</v>
      </c>
      <c r="AK209" s="3">
        <v>2</v>
      </c>
      <c r="AL209" s="13" t="s">
        <v>2108</v>
      </c>
    </row>
    <row r="210" spans="1:38" x14ac:dyDescent="0.2">
      <c r="B210" s="4">
        <v>8</v>
      </c>
      <c r="C210" s="2" t="s">
        <v>2934</v>
      </c>
      <c r="D210" s="29">
        <v>1263550</v>
      </c>
      <c r="E210" s="29">
        <v>6475479</v>
      </c>
      <c r="F210" s="4">
        <v>11</v>
      </c>
      <c r="G210" s="9">
        <v>46</v>
      </c>
      <c r="H210" s="6">
        <v>0.8</v>
      </c>
      <c r="I210" s="7">
        <v>58</v>
      </c>
      <c r="J210" s="7">
        <v>20</v>
      </c>
      <c r="K210" s="12">
        <v>19.399999999999999</v>
      </c>
      <c r="L210" s="19">
        <f t="shared" si="253"/>
        <v>11.766888888888889</v>
      </c>
      <c r="M210" s="19">
        <f t="shared" si="254"/>
        <v>58.338722222222223</v>
      </c>
      <c r="N210" s="11">
        <f t="shared" si="255"/>
        <v>107381.82470586013</v>
      </c>
      <c r="O210" s="11">
        <f t="shared" si="256"/>
        <v>110997.9573315608</v>
      </c>
      <c r="P210" s="22">
        <f t="shared" si="198"/>
        <v>20.409904972831207</v>
      </c>
      <c r="Q210" s="11">
        <f t="shared" si="199"/>
        <v>1858.991671480482</v>
      </c>
      <c r="R210" s="7">
        <f t="shared" si="233"/>
        <v>190</v>
      </c>
      <c r="S210" s="11">
        <f t="shared" si="200"/>
        <v>15928.623374580129</v>
      </c>
      <c r="T210" s="11">
        <f t="shared" si="201"/>
        <v>20707.210386954168</v>
      </c>
      <c r="U210" s="4">
        <v>9</v>
      </c>
      <c r="V210" s="4">
        <v>9</v>
      </c>
      <c r="W210" s="4">
        <v>9</v>
      </c>
      <c r="X210" s="4">
        <v>9</v>
      </c>
      <c r="AB210" s="4">
        <f t="shared" si="239"/>
        <v>36</v>
      </c>
      <c r="AC210" s="3">
        <f t="shared" si="240"/>
        <v>11</v>
      </c>
      <c r="AD210" s="42">
        <f t="shared" si="241"/>
        <v>46.013333333333335</v>
      </c>
      <c r="AE210" s="3">
        <f t="shared" si="242"/>
        <v>58</v>
      </c>
      <c r="AF210" s="42">
        <f t="shared" si="243"/>
        <v>20.323333333333334</v>
      </c>
      <c r="AG210" s="4">
        <v>1</v>
      </c>
      <c r="AJ210" s="3">
        <v>9</v>
      </c>
      <c r="AL210" s="13" t="s">
        <v>2109</v>
      </c>
    </row>
    <row r="211" spans="1:38" x14ac:dyDescent="0.2">
      <c r="B211" s="4">
        <v>9</v>
      </c>
      <c r="C211" s="2" t="s">
        <v>2935</v>
      </c>
      <c r="D211" s="7">
        <v>1240950</v>
      </c>
      <c r="E211" s="7">
        <v>6519100</v>
      </c>
      <c r="F211" s="4">
        <v>11</v>
      </c>
      <c r="G211" s="9">
        <v>19</v>
      </c>
      <c r="H211" s="6">
        <v>57.54</v>
      </c>
      <c r="I211" s="7">
        <v>58</v>
      </c>
      <c r="J211" s="7">
        <v>42</v>
      </c>
      <c r="K211" s="12">
        <v>59.1</v>
      </c>
      <c r="L211" s="19">
        <f t="shared" si="253"/>
        <v>11.332649999999999</v>
      </c>
      <c r="M211" s="19">
        <f t="shared" si="254"/>
        <v>58.716416666666667</v>
      </c>
      <c r="N211" s="11">
        <f t="shared" si="255"/>
        <v>109502.19057325515</v>
      </c>
      <c r="O211" s="11">
        <f t="shared" si="256"/>
        <v>111026.87067926773</v>
      </c>
      <c r="P211" s="22">
        <f t="shared" si="198"/>
        <v>49.12791101807607</v>
      </c>
      <c r="Q211" s="11">
        <f t="shared" si="199"/>
        <v>1908.119582498558</v>
      </c>
      <c r="R211" s="7">
        <f t="shared" si="233"/>
        <v>191</v>
      </c>
      <c r="S211" s="11">
        <f t="shared" si="200"/>
        <v>16263.972148207604</v>
      </c>
      <c r="T211" s="11">
        <f t="shared" si="201"/>
        <v>21143.163792669886</v>
      </c>
      <c r="V211" s="4">
        <v>9</v>
      </c>
      <c r="W211" s="4">
        <v>9</v>
      </c>
      <c r="X211" s="4">
        <v>9</v>
      </c>
      <c r="Y211" s="4">
        <v>9</v>
      </c>
      <c r="AB211" s="4">
        <f>SUM(U211:AA211)+13</f>
        <v>49</v>
      </c>
      <c r="AC211" s="3">
        <f t="shared" si="240"/>
        <v>11</v>
      </c>
      <c r="AD211" s="42">
        <f t="shared" si="241"/>
        <v>19.959</v>
      </c>
      <c r="AE211" s="3">
        <f t="shared" si="242"/>
        <v>58</v>
      </c>
      <c r="AF211" s="42">
        <f t="shared" si="243"/>
        <v>42.984999999999999</v>
      </c>
      <c r="AJ211" s="3">
        <v>9</v>
      </c>
      <c r="AK211" s="3">
        <v>1</v>
      </c>
      <c r="AL211" s="13" t="s">
        <v>2820</v>
      </c>
    </row>
    <row r="212" spans="1:38" x14ac:dyDescent="0.2">
      <c r="B212" s="4">
        <v>9</v>
      </c>
      <c r="C212" s="2" t="s">
        <v>3005</v>
      </c>
      <c r="D212" s="7">
        <v>1318826</v>
      </c>
      <c r="E212" s="7">
        <v>6636907</v>
      </c>
      <c r="F212" s="4">
        <v>12</v>
      </c>
      <c r="G212" s="9">
        <v>34</v>
      </c>
      <c r="H212" s="6">
        <v>32.76</v>
      </c>
      <c r="I212" s="7">
        <v>59</v>
      </c>
      <c r="J212" s="7">
        <v>48</v>
      </c>
      <c r="K212" s="12">
        <v>42.9</v>
      </c>
      <c r="L212" s="19">
        <f t="shared" si="253"/>
        <v>12.575766666666667</v>
      </c>
      <c r="M212" s="19">
        <f t="shared" si="254"/>
        <v>59.811916666666669</v>
      </c>
      <c r="N212" s="11">
        <f t="shared" si="255"/>
        <v>104870.42539487321</v>
      </c>
      <c r="O212" s="11">
        <f t="shared" si="256"/>
        <v>110962.95470662897</v>
      </c>
      <c r="P212" s="60">
        <f t="shared" si="198"/>
        <v>141.2202557177971</v>
      </c>
      <c r="Q212" s="11">
        <f t="shared" si="199"/>
        <v>2049.339838216355</v>
      </c>
      <c r="R212" s="7">
        <f t="shared" si="233"/>
        <v>192</v>
      </c>
      <c r="S212" s="11">
        <f t="shared" si="200"/>
        <v>17376.694044876174</v>
      </c>
      <c r="T212" s="11">
        <f t="shared" si="201"/>
        <v>22589.702258339028</v>
      </c>
      <c r="V212" s="4">
        <v>9</v>
      </c>
      <c r="W212" s="4">
        <v>9</v>
      </c>
      <c r="X212" s="23">
        <v>9</v>
      </c>
      <c r="Y212" s="24"/>
      <c r="Z212" s="24"/>
      <c r="AA212" s="24"/>
      <c r="AB212" s="4">
        <f t="shared" si="239"/>
        <v>27</v>
      </c>
      <c r="AC212" s="3">
        <f t="shared" si="240"/>
        <v>12</v>
      </c>
      <c r="AD212" s="42">
        <f t="shared" si="241"/>
        <v>34.545999999999999</v>
      </c>
      <c r="AE212" s="3">
        <f t="shared" si="242"/>
        <v>59</v>
      </c>
      <c r="AF212" s="42">
        <f t="shared" si="243"/>
        <v>48.715000000000003</v>
      </c>
      <c r="AJ212" s="3">
        <v>9</v>
      </c>
      <c r="AK212" s="3">
        <v>1</v>
      </c>
      <c r="AL212" t="s">
        <v>2110</v>
      </c>
    </row>
    <row r="213" spans="1:38" x14ac:dyDescent="0.2">
      <c r="B213" s="4">
        <v>9</v>
      </c>
      <c r="C213" s="2" t="s">
        <v>738</v>
      </c>
      <c r="D213" s="7">
        <v>1370610</v>
      </c>
      <c r="E213" s="7">
        <v>6579480</v>
      </c>
      <c r="F213" s="4">
        <v>13</v>
      </c>
      <c r="G213" s="9">
        <v>31</v>
      </c>
      <c r="H213" s="6">
        <v>58.02</v>
      </c>
      <c r="I213" s="7">
        <v>59</v>
      </c>
      <c r="J213" s="7">
        <v>18</v>
      </c>
      <c r="K213" s="12">
        <v>58.62</v>
      </c>
      <c r="L213" s="19">
        <f t="shared" si="253"/>
        <v>13.532783333333333</v>
      </c>
      <c r="M213" s="19">
        <f t="shared" si="254"/>
        <v>59.316283333333331</v>
      </c>
      <c r="N213" s="11">
        <f t="shared" si="255"/>
        <v>101280.71707347714</v>
      </c>
      <c r="O213" s="11">
        <f t="shared" si="256"/>
        <v>110921.98685183973</v>
      </c>
      <c r="P213" s="22">
        <f t="shared" si="198"/>
        <v>77.326858108939092</v>
      </c>
      <c r="Q213" s="11">
        <f t="shared" si="199"/>
        <v>2126.6666963252942</v>
      </c>
      <c r="R213" s="7">
        <f t="shared" si="233"/>
        <v>193</v>
      </c>
      <c r="S213" s="11">
        <f t="shared" si="200"/>
        <v>17938.92943843305</v>
      </c>
      <c r="T213" s="11">
        <f t="shared" si="201"/>
        <v>23320.608269962966</v>
      </c>
      <c r="AB213" s="4">
        <f t="shared" si="239"/>
        <v>0</v>
      </c>
      <c r="AC213" s="3">
        <f t="shared" si="240"/>
        <v>13</v>
      </c>
      <c r="AD213" s="42">
        <f t="shared" si="241"/>
        <v>31.966999999999999</v>
      </c>
      <c r="AE213" s="3">
        <f t="shared" si="242"/>
        <v>59</v>
      </c>
      <c r="AF213" s="42">
        <f t="shared" si="243"/>
        <v>18.977</v>
      </c>
      <c r="AJ213" s="3">
        <v>9</v>
      </c>
      <c r="AK213" s="3">
        <v>1</v>
      </c>
      <c r="AL213" s="13" t="s">
        <v>2111</v>
      </c>
    </row>
    <row r="214" spans="1:38" x14ac:dyDescent="0.2">
      <c r="B214" s="4">
        <v>9</v>
      </c>
      <c r="C214" s="2" t="s">
        <v>741</v>
      </c>
      <c r="D214" s="7">
        <v>1386975</v>
      </c>
      <c r="E214" s="7">
        <v>6590400</v>
      </c>
      <c r="F214" s="4">
        <v>13</v>
      </c>
      <c r="G214" s="9">
        <v>48</v>
      </c>
      <c r="H214" s="6">
        <v>51.3</v>
      </c>
      <c r="I214" s="7">
        <v>59</v>
      </c>
      <c r="J214" s="7">
        <v>25</v>
      </c>
      <c r="K214" s="12">
        <v>8.16</v>
      </c>
      <c r="L214" s="19">
        <f t="shared" si="253"/>
        <v>13.814249999999999</v>
      </c>
      <c r="M214" s="19">
        <f t="shared" si="254"/>
        <v>59.418933333333335</v>
      </c>
      <c r="N214" s="11">
        <f t="shared" si="255"/>
        <v>100401.75905315165</v>
      </c>
      <c r="O214" s="11">
        <f t="shared" si="256"/>
        <v>110914.14184479919</v>
      </c>
      <c r="P214" s="22">
        <f t="shared" si="198"/>
        <v>19.673830969081749</v>
      </c>
      <c r="Q214" s="11">
        <f t="shared" si="199"/>
        <v>2146.340527294376</v>
      </c>
      <c r="R214" s="7">
        <f t="shared" si="233"/>
        <v>194</v>
      </c>
      <c r="S214" s="11">
        <f t="shared" si="200"/>
        <v>18011.558651728061</v>
      </c>
      <c r="T214" s="11">
        <f t="shared" si="201"/>
        <v>23415.026247246478</v>
      </c>
      <c r="AB214" s="4">
        <f t="shared" si="239"/>
        <v>0</v>
      </c>
      <c r="AC214" s="3">
        <f t="shared" si="240"/>
        <v>13</v>
      </c>
      <c r="AD214" s="42">
        <f t="shared" si="241"/>
        <v>48.854999999999997</v>
      </c>
      <c r="AE214" s="3">
        <f t="shared" si="242"/>
        <v>59</v>
      </c>
      <c r="AF214" s="42">
        <f t="shared" si="243"/>
        <v>25.135999999999999</v>
      </c>
      <c r="AJ214" s="3">
        <v>9</v>
      </c>
      <c r="AK214" s="3">
        <v>1</v>
      </c>
      <c r="AL214" s="13" t="s">
        <v>2112</v>
      </c>
    </row>
    <row r="215" spans="1:38" x14ac:dyDescent="0.2">
      <c r="B215" s="4">
        <v>8</v>
      </c>
      <c r="C215" s="2" t="s">
        <v>742</v>
      </c>
      <c r="D215" s="7">
        <v>1404850</v>
      </c>
      <c r="E215" s="7">
        <v>6575025</v>
      </c>
      <c r="F215" s="4">
        <v>14</v>
      </c>
      <c r="G215" s="9">
        <v>8</v>
      </c>
      <c r="H215" s="6">
        <v>8.58</v>
      </c>
      <c r="I215" s="7">
        <v>59</v>
      </c>
      <c r="J215" s="7">
        <v>17</v>
      </c>
      <c r="K215" s="12">
        <v>7.44</v>
      </c>
      <c r="L215" s="19">
        <f t="shared" si="253"/>
        <v>14.135716666666667</v>
      </c>
      <c r="M215" s="19">
        <f t="shared" si="254"/>
        <v>59.285400000000003</v>
      </c>
      <c r="N215" s="11">
        <f t="shared" si="255"/>
        <v>99383.004988545566</v>
      </c>
      <c r="O215" s="11">
        <f t="shared" si="256"/>
        <v>110904.62407270592</v>
      </c>
      <c r="P215" s="22">
        <f t="shared" si="198"/>
        <v>23.577664218492888</v>
      </c>
      <c r="Q215" s="11">
        <f t="shared" si="199"/>
        <v>2169.9181915128688</v>
      </c>
      <c r="R215" s="7">
        <f t="shared" si="233"/>
        <v>195</v>
      </c>
      <c r="S215" s="11">
        <f t="shared" si="200"/>
        <v>18116.03495273308</v>
      </c>
      <c r="T215" s="11">
        <f t="shared" si="201"/>
        <v>23550.845438553006</v>
      </c>
      <c r="U215" s="4">
        <v>9</v>
      </c>
      <c r="V215" s="4">
        <v>9</v>
      </c>
      <c r="W215" s="4">
        <v>9</v>
      </c>
      <c r="X215" s="4">
        <v>9</v>
      </c>
      <c r="AA215" s="4">
        <v>9</v>
      </c>
      <c r="AB215" s="4">
        <f t="shared" si="239"/>
        <v>45</v>
      </c>
      <c r="AC215" s="3">
        <f t="shared" si="240"/>
        <v>14</v>
      </c>
      <c r="AD215" s="42">
        <f t="shared" si="241"/>
        <v>8.1430000000000007</v>
      </c>
      <c r="AE215" s="3">
        <f t="shared" si="242"/>
        <v>59</v>
      </c>
      <c r="AF215" s="42">
        <f t="shared" si="243"/>
        <v>17.123999999999999</v>
      </c>
      <c r="AJ215" s="3">
        <v>9</v>
      </c>
      <c r="AK215" s="3">
        <v>2</v>
      </c>
      <c r="AL215" s="13" t="s">
        <v>2113</v>
      </c>
    </row>
    <row r="216" spans="1:38" x14ac:dyDescent="0.2">
      <c r="B216" s="4">
        <v>9</v>
      </c>
      <c r="C216" s="2" t="s">
        <v>743</v>
      </c>
      <c r="D216" s="29">
        <v>1397418</v>
      </c>
      <c r="E216" s="29">
        <v>6522143</v>
      </c>
      <c r="F216" s="4">
        <v>14</v>
      </c>
      <c r="G216" s="9">
        <v>1</v>
      </c>
      <c r="H216" s="6">
        <v>47.6</v>
      </c>
      <c r="I216" s="7">
        <v>58</v>
      </c>
      <c r="J216" s="7">
        <v>48</v>
      </c>
      <c r="K216" s="12">
        <v>33.1</v>
      </c>
      <c r="L216" s="19">
        <f t="shared" si="253"/>
        <v>14.029888888888889</v>
      </c>
      <c r="M216" s="19">
        <f t="shared" si="254"/>
        <v>58.809194444444444</v>
      </c>
      <c r="N216" s="11">
        <f t="shared" si="255"/>
        <v>99602.927084240786</v>
      </c>
      <c r="O216" s="11">
        <f t="shared" si="256"/>
        <v>110903.45755647619</v>
      </c>
      <c r="P216" s="22">
        <f t="shared" si="198"/>
        <v>53.401690497586308</v>
      </c>
      <c r="Q216" s="11">
        <f t="shared" si="199"/>
        <v>2223.3198820104553</v>
      </c>
      <c r="R216" s="7">
        <f t="shared" si="233"/>
        <v>196</v>
      </c>
      <c r="S216" s="11">
        <f t="shared" si="200"/>
        <v>18467.1671832297</v>
      </c>
      <c r="T216" s="11">
        <f t="shared" si="201"/>
        <v>24007.317338198609</v>
      </c>
      <c r="U216" s="4">
        <v>9</v>
      </c>
      <c r="AB216" s="4">
        <f t="shared" si="239"/>
        <v>9</v>
      </c>
      <c r="AC216" s="3">
        <f t="shared" si="240"/>
        <v>14</v>
      </c>
      <c r="AD216" s="42">
        <f t="shared" si="241"/>
        <v>1.7933333333333334</v>
      </c>
      <c r="AE216" s="3">
        <f t="shared" si="242"/>
        <v>58</v>
      </c>
      <c r="AF216" s="42">
        <f t="shared" si="243"/>
        <v>48.551666666666669</v>
      </c>
      <c r="AJ216" s="3">
        <v>7</v>
      </c>
      <c r="AL216" t="s">
        <v>224</v>
      </c>
    </row>
    <row r="217" spans="1:38" x14ac:dyDescent="0.2">
      <c r="B217" s="4">
        <v>8</v>
      </c>
      <c r="C217" s="2" t="s">
        <v>755</v>
      </c>
      <c r="D217" s="29">
        <v>1389603</v>
      </c>
      <c r="E217" s="29">
        <v>6515536</v>
      </c>
      <c r="F217" s="4">
        <v>13</v>
      </c>
      <c r="G217" s="9">
        <v>53</v>
      </c>
      <c r="H217" s="6">
        <v>53.4</v>
      </c>
      <c r="I217" s="7">
        <v>58</v>
      </c>
      <c r="J217" s="7">
        <v>44</v>
      </c>
      <c r="K217" s="12">
        <v>52.7</v>
      </c>
      <c r="L217" s="19">
        <f t="shared" si="253"/>
        <v>13.898166666666667</v>
      </c>
      <c r="M217" s="19">
        <f t="shared" si="254"/>
        <v>58.747972222222224</v>
      </c>
      <c r="N217" s="11">
        <f t="shared" si="255"/>
        <v>99984.626269651868</v>
      </c>
      <c r="O217" s="11">
        <f t="shared" si="256"/>
        <v>110906.56840637999</v>
      </c>
      <c r="P217" s="22">
        <f t="shared" si="198"/>
        <v>10.233605132112535</v>
      </c>
      <c r="Q217" s="11">
        <f t="shared" si="199"/>
        <v>2233.553487142568</v>
      </c>
      <c r="R217" s="7">
        <f t="shared" si="233"/>
        <v>197</v>
      </c>
      <c r="S217" s="11">
        <f t="shared" si="200"/>
        <v>18457.995315066499</v>
      </c>
      <c r="T217" s="11">
        <f t="shared" si="201"/>
        <v>23995.393909586448</v>
      </c>
      <c r="AB217" s="4">
        <f t="shared" ref="AB217" si="280">SUM(U217:AA217)</f>
        <v>0</v>
      </c>
      <c r="AC217" s="3">
        <f t="shared" ref="AC217" si="281">F217</f>
        <v>13</v>
      </c>
      <c r="AD217" s="42">
        <f t="shared" ref="AD217" si="282">G217+H217/60</f>
        <v>53.89</v>
      </c>
      <c r="AE217" s="3">
        <f t="shared" ref="AE217" si="283">I217</f>
        <v>58</v>
      </c>
      <c r="AF217" s="42">
        <f t="shared" ref="AF217" si="284">J217+K217/60</f>
        <v>44.87833333333333</v>
      </c>
      <c r="AJ217" s="3">
        <v>7</v>
      </c>
      <c r="AL217" t="s">
        <v>2936</v>
      </c>
    </row>
    <row r="218" spans="1:38" x14ac:dyDescent="0.2">
      <c r="B218" s="4">
        <v>9</v>
      </c>
      <c r="C218" s="2" t="s">
        <v>744</v>
      </c>
      <c r="D218" s="7">
        <v>1402951</v>
      </c>
      <c r="E218" s="7">
        <v>6504377</v>
      </c>
      <c r="F218" s="4">
        <v>14</v>
      </c>
      <c r="G218" s="9">
        <v>8</v>
      </c>
      <c r="H218" s="6">
        <v>0.3</v>
      </c>
      <c r="I218" s="7">
        <v>58</v>
      </c>
      <c r="J218" s="7">
        <v>39</v>
      </c>
      <c r="K218" s="12">
        <v>3.72</v>
      </c>
      <c r="L218" s="19">
        <f t="shared" si="253"/>
        <v>14.133416666666667</v>
      </c>
      <c r="M218" s="19">
        <f t="shared" si="254"/>
        <v>58.651033333333331</v>
      </c>
      <c r="N218" s="11">
        <f t="shared" si="255"/>
        <v>99264.815655568062</v>
      </c>
      <c r="O218" s="11">
        <f t="shared" si="256"/>
        <v>110899.61472687894</v>
      </c>
      <c r="P218" s="22">
        <f t="shared" si="198"/>
        <v>17.398056931738093</v>
      </c>
      <c r="Q218" s="11">
        <f t="shared" si="199"/>
        <v>2250.9515440743062</v>
      </c>
      <c r="R218" s="7">
        <f t="shared" si="233"/>
        <v>198</v>
      </c>
      <c r="S218" s="11">
        <f t="shared" si="200"/>
        <v>18507.823806833185</v>
      </c>
      <c r="T218" s="11">
        <f t="shared" si="201"/>
        <v>24060.17094888314</v>
      </c>
      <c r="AB218" s="4">
        <f t="shared" si="239"/>
        <v>0</v>
      </c>
      <c r="AC218" s="3">
        <f t="shared" si="240"/>
        <v>14</v>
      </c>
      <c r="AD218" s="42">
        <f t="shared" si="241"/>
        <v>8.0050000000000008</v>
      </c>
      <c r="AE218" s="3">
        <f t="shared" si="242"/>
        <v>58</v>
      </c>
      <c r="AF218" s="42">
        <f t="shared" si="243"/>
        <v>39.061999999999998</v>
      </c>
      <c r="AJ218" s="3">
        <v>9</v>
      </c>
      <c r="AK218" s="3">
        <v>2</v>
      </c>
      <c r="AL218" t="s">
        <v>213</v>
      </c>
    </row>
    <row r="219" spans="1:38" x14ac:dyDescent="0.2">
      <c r="B219" s="4">
        <v>9</v>
      </c>
      <c r="C219" s="2" t="s">
        <v>745</v>
      </c>
      <c r="D219" s="29">
        <v>1399741</v>
      </c>
      <c r="E219" s="29">
        <v>6496514</v>
      </c>
      <c r="F219" s="4">
        <v>14</v>
      </c>
      <c r="G219" s="9">
        <v>4</v>
      </c>
      <c r="H219" s="6">
        <v>53.9</v>
      </c>
      <c r="I219" s="7">
        <v>58</v>
      </c>
      <c r="J219" s="7">
        <v>34</v>
      </c>
      <c r="K219" s="12">
        <v>47.1</v>
      </c>
      <c r="L219" s="19">
        <f t="shared" si="253"/>
        <v>14.081638888888889</v>
      </c>
      <c r="M219" s="19">
        <f t="shared" si="254"/>
        <v>58.579749999999997</v>
      </c>
      <c r="N219" s="11">
        <f t="shared" si="255"/>
        <v>99401.853082915302</v>
      </c>
      <c r="O219" s="11">
        <f t="shared" si="256"/>
        <v>110900.33672045375</v>
      </c>
      <c r="P219" s="22">
        <f t="shared" ref="P219:P283" si="285">SQRT(POWER(D219-D218,2)+POWER(E219-E218,2))/1000</f>
        <v>8.492989403031185</v>
      </c>
      <c r="Q219" s="11">
        <f t="shared" ref="Q219:Q283" si="286">Q218+P219</f>
        <v>2259.4445334773372</v>
      </c>
      <c r="R219" s="7">
        <f t="shared" si="233"/>
        <v>199</v>
      </c>
      <c r="S219" s="11">
        <f t="shared" ref="S219:S283" si="287">Q219/R219*1628</f>
        <v>18484.300002518114</v>
      </c>
      <c r="T219" s="11">
        <f t="shared" ref="T219:T283" si="288">S219*1.3</f>
        <v>24029.590003273548</v>
      </c>
      <c r="AB219" s="4">
        <f t="shared" si="239"/>
        <v>0</v>
      </c>
      <c r="AC219" s="3">
        <f t="shared" si="240"/>
        <v>14</v>
      </c>
      <c r="AD219" s="42">
        <f t="shared" si="241"/>
        <v>4.8983333333333334</v>
      </c>
      <c r="AE219" s="3">
        <f t="shared" si="242"/>
        <v>58</v>
      </c>
      <c r="AF219" s="42">
        <f t="shared" si="243"/>
        <v>34.784999999999997</v>
      </c>
      <c r="AJ219" s="3">
        <v>7</v>
      </c>
      <c r="AL219" t="s">
        <v>515</v>
      </c>
    </row>
    <row r="220" spans="1:38" x14ac:dyDescent="0.2">
      <c r="B220" s="4">
        <v>9</v>
      </c>
      <c r="C220" s="2" t="s">
        <v>746</v>
      </c>
      <c r="D220" s="7">
        <v>1395741</v>
      </c>
      <c r="E220" s="7">
        <v>6499729</v>
      </c>
      <c r="F220" s="4">
        <v>14</v>
      </c>
      <c r="G220" s="9">
        <v>0</v>
      </c>
      <c r="H220" s="6">
        <v>41.16</v>
      </c>
      <c r="I220" s="7">
        <v>58</v>
      </c>
      <c r="J220" s="7">
        <v>36</v>
      </c>
      <c r="K220" s="12">
        <v>27.54</v>
      </c>
      <c r="L220" s="19">
        <f t="shared" si="253"/>
        <v>14.011433333333333</v>
      </c>
      <c r="M220" s="19">
        <f t="shared" si="254"/>
        <v>58.60765</v>
      </c>
      <c r="N220" s="11">
        <f t="shared" si="255"/>
        <v>99614.433926579019</v>
      </c>
      <c r="O220" s="11">
        <f t="shared" si="256"/>
        <v>110902.39926016485</v>
      </c>
      <c r="P220" s="22">
        <f t="shared" si="285"/>
        <v>5.1318831826143514</v>
      </c>
      <c r="Q220" s="11">
        <f t="shared" si="286"/>
        <v>2264.5764166599515</v>
      </c>
      <c r="R220" s="7">
        <f t="shared" si="233"/>
        <v>200</v>
      </c>
      <c r="S220" s="11">
        <f t="shared" si="287"/>
        <v>18433.652031612008</v>
      </c>
      <c r="T220" s="11">
        <f t="shared" si="288"/>
        <v>23963.747641095611</v>
      </c>
      <c r="V220" s="4">
        <v>9</v>
      </c>
      <c r="AB220" s="4">
        <f t="shared" si="239"/>
        <v>9</v>
      </c>
      <c r="AC220" s="3">
        <f t="shared" si="240"/>
        <v>14</v>
      </c>
      <c r="AD220" s="42">
        <f t="shared" si="241"/>
        <v>0.68599999999999994</v>
      </c>
      <c r="AE220" s="3">
        <f t="shared" si="242"/>
        <v>58</v>
      </c>
      <c r="AF220" s="42">
        <f t="shared" si="243"/>
        <v>36.459000000000003</v>
      </c>
      <c r="AJ220" s="3">
        <v>9</v>
      </c>
      <c r="AL220" t="s">
        <v>2114</v>
      </c>
    </row>
    <row r="221" spans="1:38" x14ac:dyDescent="0.2">
      <c r="B221" s="4">
        <v>8</v>
      </c>
      <c r="C221" s="2" t="s">
        <v>747</v>
      </c>
      <c r="D221" s="7">
        <v>1394531</v>
      </c>
      <c r="E221" s="7">
        <v>6491654</v>
      </c>
      <c r="F221" s="4">
        <v>13</v>
      </c>
      <c r="G221" s="9">
        <v>59</v>
      </c>
      <c r="H221" s="6">
        <v>39.72</v>
      </c>
      <c r="I221" s="7">
        <v>58</v>
      </c>
      <c r="J221" s="7">
        <v>32</v>
      </c>
      <c r="K221" s="12">
        <v>5.64</v>
      </c>
      <c r="L221" s="19">
        <f t="shared" si="253"/>
        <v>13.994366666666666</v>
      </c>
      <c r="M221" s="19">
        <f t="shared" si="254"/>
        <v>58.5349</v>
      </c>
      <c r="N221" s="11">
        <f t="shared" si="255"/>
        <v>99649.454185136405</v>
      </c>
      <c r="O221" s="11">
        <f t="shared" si="256"/>
        <v>110902.28222820915</v>
      </c>
      <c r="P221" s="22">
        <f t="shared" si="285"/>
        <v>8.1651530910326482</v>
      </c>
      <c r="Q221" s="11">
        <f t="shared" si="286"/>
        <v>2272.7415697509841</v>
      </c>
      <c r="R221" s="7">
        <f t="shared" si="233"/>
        <v>201</v>
      </c>
      <c r="S221" s="11">
        <f t="shared" si="287"/>
        <v>18408.07599778409</v>
      </c>
      <c r="T221" s="11">
        <f t="shared" si="288"/>
        <v>23930.498797119319</v>
      </c>
      <c r="U221" s="4">
        <v>9</v>
      </c>
      <c r="AB221" s="4">
        <f t="shared" si="239"/>
        <v>9</v>
      </c>
      <c r="AC221" s="3">
        <f t="shared" si="240"/>
        <v>13</v>
      </c>
      <c r="AD221" s="42">
        <f t="shared" si="241"/>
        <v>59.661999999999999</v>
      </c>
      <c r="AE221" s="3">
        <f t="shared" si="242"/>
        <v>58</v>
      </c>
      <c r="AF221" s="42">
        <f t="shared" si="243"/>
        <v>32.094000000000001</v>
      </c>
      <c r="AJ221" s="3">
        <v>8</v>
      </c>
      <c r="AK221" s="3">
        <v>1</v>
      </c>
      <c r="AL221" t="s">
        <v>2115</v>
      </c>
    </row>
    <row r="222" spans="1:38" x14ac:dyDescent="0.2">
      <c r="B222" s="4">
        <v>8</v>
      </c>
      <c r="C222" s="2" t="s">
        <v>748</v>
      </c>
      <c r="D222" s="29">
        <v>1389214</v>
      </c>
      <c r="E222" s="29">
        <v>6498324</v>
      </c>
      <c r="F222" s="4">
        <v>13</v>
      </c>
      <c r="G222" s="9">
        <v>53</v>
      </c>
      <c r="H222" s="6">
        <v>59.6</v>
      </c>
      <c r="I222" s="7">
        <v>58</v>
      </c>
      <c r="J222" s="7">
        <v>35</v>
      </c>
      <c r="K222" s="12">
        <v>36.4</v>
      </c>
      <c r="L222" s="19">
        <f t="shared" si="253"/>
        <v>13.899888888888889</v>
      </c>
      <c r="M222" s="19">
        <f t="shared" si="254"/>
        <v>58.593444444444444</v>
      </c>
      <c r="N222" s="11">
        <f t="shared" si="255"/>
        <v>99944.25215229539</v>
      </c>
      <c r="O222" s="11">
        <f t="shared" si="256"/>
        <v>110905.30795064295</v>
      </c>
      <c r="P222" s="22">
        <f t="shared" si="285"/>
        <v>8.5299114297863614</v>
      </c>
      <c r="Q222" s="11">
        <f t="shared" si="286"/>
        <v>2281.2714811807705</v>
      </c>
      <c r="R222" s="7">
        <f t="shared" si="233"/>
        <v>202</v>
      </c>
      <c r="S222" s="11">
        <f t="shared" si="287"/>
        <v>18385.692927536111</v>
      </c>
      <c r="T222" s="11">
        <f t="shared" si="288"/>
        <v>23901.400805796944</v>
      </c>
      <c r="U222" s="4">
        <v>9</v>
      </c>
      <c r="V222" s="4">
        <v>9</v>
      </c>
      <c r="AB222" s="4">
        <f t="shared" si="239"/>
        <v>18</v>
      </c>
      <c r="AC222" s="3">
        <f t="shared" si="240"/>
        <v>13</v>
      </c>
      <c r="AD222" s="42">
        <f t="shared" si="241"/>
        <v>53.993333333333332</v>
      </c>
      <c r="AE222" s="3">
        <f t="shared" si="242"/>
        <v>58</v>
      </c>
      <c r="AF222" s="42">
        <f t="shared" si="243"/>
        <v>35.606666666666669</v>
      </c>
      <c r="AJ222" s="3">
        <v>7</v>
      </c>
      <c r="AL222" t="s">
        <v>2116</v>
      </c>
    </row>
    <row r="223" spans="1:38" x14ac:dyDescent="0.2">
      <c r="A223" s="4">
        <v>1</v>
      </c>
      <c r="B223" s="4">
        <v>9</v>
      </c>
      <c r="C223" s="2" t="s">
        <v>749</v>
      </c>
      <c r="D223" s="29">
        <v>1384772</v>
      </c>
      <c r="E223" s="29">
        <v>6502515</v>
      </c>
      <c r="F223" s="4">
        <v>13</v>
      </c>
      <c r="G223" s="9">
        <v>49</v>
      </c>
      <c r="H223" s="6">
        <v>17.100000000000001</v>
      </c>
      <c r="I223" s="7">
        <v>58</v>
      </c>
      <c r="J223" s="7">
        <v>37</v>
      </c>
      <c r="K223" s="12">
        <v>47.6</v>
      </c>
      <c r="L223" s="19">
        <f t="shared" si="253"/>
        <v>13.821416666666666</v>
      </c>
      <c r="M223" s="19">
        <f t="shared" si="254"/>
        <v>58.629888888888885</v>
      </c>
      <c r="N223" s="11">
        <f t="shared" si="255"/>
        <v>100190.30851878425</v>
      </c>
      <c r="O223" s="11">
        <f t="shared" si="256"/>
        <v>110907.85132346225</v>
      </c>
      <c r="P223" s="22">
        <f t="shared" si="285"/>
        <v>6.1070324217249734</v>
      </c>
      <c r="Q223" s="11">
        <f t="shared" si="286"/>
        <v>2287.3785136024953</v>
      </c>
      <c r="R223" s="7">
        <f t="shared" ref="R223:R287" si="289">R222+1</f>
        <v>203</v>
      </c>
      <c r="S223" s="11">
        <f t="shared" si="287"/>
        <v>18344.099606624939</v>
      </c>
      <c r="T223" s="11">
        <f t="shared" si="288"/>
        <v>23847.32948861242</v>
      </c>
      <c r="V223" s="4">
        <v>9</v>
      </c>
      <c r="W223" s="4">
        <v>9</v>
      </c>
      <c r="AB223" s="4">
        <f t="shared" si="239"/>
        <v>18</v>
      </c>
      <c r="AC223" s="3">
        <f t="shared" si="240"/>
        <v>13</v>
      </c>
      <c r="AD223" s="42">
        <f t="shared" si="241"/>
        <v>49.284999999999997</v>
      </c>
      <c r="AE223" s="3">
        <f t="shared" si="242"/>
        <v>58</v>
      </c>
      <c r="AF223" s="42">
        <f t="shared" si="243"/>
        <v>37.793333333333337</v>
      </c>
      <c r="AH223" s="4">
        <v>1</v>
      </c>
      <c r="AJ223" s="3">
        <v>9</v>
      </c>
      <c r="AL223" s="13" t="s">
        <v>2117</v>
      </c>
    </row>
    <row r="224" spans="1:38" x14ac:dyDescent="0.2">
      <c r="B224" s="4">
        <v>8</v>
      </c>
      <c r="C224" s="2" t="s">
        <v>750</v>
      </c>
      <c r="D224" s="29">
        <v>1384352</v>
      </c>
      <c r="E224" s="29">
        <v>6506371</v>
      </c>
      <c r="F224" s="4">
        <v>13</v>
      </c>
      <c r="G224" s="9">
        <v>48</v>
      </c>
      <c r="H224" s="6">
        <v>44</v>
      </c>
      <c r="I224" s="7">
        <v>58</v>
      </c>
      <c r="J224" s="7">
        <v>39</v>
      </c>
      <c r="K224" s="12">
        <v>51.7</v>
      </c>
      <c r="L224" s="19">
        <f t="shared" si="253"/>
        <v>13.812222222222223</v>
      </c>
      <c r="M224" s="19">
        <f t="shared" si="254"/>
        <v>58.664361111111113</v>
      </c>
      <c r="N224" s="11">
        <f t="shared" si="255"/>
        <v>100226.59480331429</v>
      </c>
      <c r="O224" s="11">
        <f t="shared" si="256"/>
        <v>110908.4097528454</v>
      </c>
      <c r="P224" s="22">
        <f t="shared" si="285"/>
        <v>3.8788060018516006</v>
      </c>
      <c r="Q224" s="11">
        <f t="shared" si="286"/>
        <v>2291.2573196043468</v>
      </c>
      <c r="R224" s="7">
        <f t="shared" si="289"/>
        <v>204</v>
      </c>
      <c r="S224" s="11">
        <f t="shared" si="287"/>
        <v>18285.131942724885</v>
      </c>
      <c r="T224" s="11">
        <f t="shared" si="288"/>
        <v>23770.671525542351</v>
      </c>
      <c r="AB224" s="4">
        <f t="shared" si="239"/>
        <v>0</v>
      </c>
      <c r="AC224" s="3">
        <f t="shared" si="240"/>
        <v>13</v>
      </c>
      <c r="AD224" s="42">
        <f t="shared" si="241"/>
        <v>48.733333333333334</v>
      </c>
      <c r="AE224" s="3">
        <f t="shared" si="242"/>
        <v>58</v>
      </c>
      <c r="AF224" s="42">
        <f t="shared" si="243"/>
        <v>39.861666666666665</v>
      </c>
      <c r="AJ224" s="3">
        <v>6</v>
      </c>
      <c r="AL224" s="13" t="s">
        <v>2120</v>
      </c>
    </row>
    <row r="225" spans="1:38" x14ac:dyDescent="0.2">
      <c r="A225" s="4">
        <v>1</v>
      </c>
      <c r="B225" s="4">
        <v>9</v>
      </c>
      <c r="C225" s="2" t="s">
        <v>751</v>
      </c>
      <c r="D225" s="7">
        <v>1384775</v>
      </c>
      <c r="E225" s="7">
        <v>6507166</v>
      </c>
      <c r="F225" s="4">
        <v>13</v>
      </c>
      <c r="G225" s="9">
        <v>49</v>
      </c>
      <c r="H225" s="6">
        <v>8.82</v>
      </c>
      <c r="I225" s="7">
        <v>58</v>
      </c>
      <c r="J225" s="7">
        <v>40</v>
      </c>
      <c r="K225" s="12">
        <v>17.82</v>
      </c>
      <c r="L225" s="19">
        <f t="shared" si="253"/>
        <v>13.819116666666666</v>
      </c>
      <c r="M225" s="19">
        <f t="shared" si="254"/>
        <v>58.671616666666665</v>
      </c>
      <c r="N225" s="11">
        <f t="shared" si="255"/>
        <v>100207.20089441318</v>
      </c>
      <c r="O225" s="11">
        <f t="shared" si="256"/>
        <v>110908.2443896069</v>
      </c>
      <c r="P225" s="22">
        <f t="shared" si="285"/>
        <v>0.90052984403627623</v>
      </c>
      <c r="Q225" s="11">
        <f t="shared" si="286"/>
        <v>2292.1578494483829</v>
      </c>
      <c r="R225" s="7">
        <f t="shared" si="289"/>
        <v>205</v>
      </c>
      <c r="S225" s="11">
        <f t="shared" si="287"/>
        <v>18203.087701960816</v>
      </c>
      <c r="T225" s="11">
        <f t="shared" si="288"/>
        <v>23664.014012549062</v>
      </c>
      <c r="AB225" s="4">
        <f t="shared" si="239"/>
        <v>0</v>
      </c>
      <c r="AC225" s="3">
        <f t="shared" si="240"/>
        <v>13</v>
      </c>
      <c r="AD225" s="42">
        <f t="shared" si="241"/>
        <v>49.146999999999998</v>
      </c>
      <c r="AE225" s="3">
        <f t="shared" si="242"/>
        <v>58</v>
      </c>
      <c r="AF225" s="42">
        <f t="shared" si="243"/>
        <v>40.296999999999997</v>
      </c>
      <c r="AJ225" s="3">
        <v>9</v>
      </c>
      <c r="AK225" s="3">
        <v>2</v>
      </c>
      <c r="AL225" t="s">
        <v>2118</v>
      </c>
    </row>
    <row r="226" spans="1:38" x14ac:dyDescent="0.2">
      <c r="B226" s="4">
        <v>9</v>
      </c>
      <c r="C226" s="2" t="s">
        <v>752</v>
      </c>
      <c r="D226" s="29">
        <v>1384113</v>
      </c>
      <c r="E226" s="29">
        <v>6507665</v>
      </c>
      <c r="F226" s="4">
        <v>13</v>
      </c>
      <c r="G226" s="9">
        <v>48</v>
      </c>
      <c r="H226" s="6">
        <v>26.8</v>
      </c>
      <c r="I226" s="7">
        <v>58</v>
      </c>
      <c r="J226" s="7">
        <v>40</v>
      </c>
      <c r="K226" s="12">
        <v>33.299999999999997</v>
      </c>
      <c r="L226" s="19">
        <f t="shared" si="253"/>
        <v>13.807444444444444</v>
      </c>
      <c r="M226" s="19">
        <f t="shared" si="254"/>
        <v>58.675916666666666</v>
      </c>
      <c r="N226" s="11">
        <f t="shared" si="255"/>
        <v>100243.96662026121</v>
      </c>
      <c r="O226" s="11">
        <f t="shared" si="256"/>
        <v>110908.62094186855</v>
      </c>
      <c r="P226" s="22">
        <f t="shared" si="285"/>
        <v>0.8290024125417248</v>
      </c>
      <c r="Q226" s="11">
        <f t="shared" si="286"/>
        <v>2292.9868518609246</v>
      </c>
      <c r="R226" s="7">
        <f t="shared" si="289"/>
        <v>206</v>
      </c>
      <c r="S226" s="11">
        <f t="shared" si="287"/>
        <v>18121.27473218245</v>
      </c>
      <c r="T226" s="11">
        <f t="shared" si="288"/>
        <v>23557.657151837186</v>
      </c>
      <c r="V226" s="4">
        <v>9</v>
      </c>
      <c r="AB226" s="4">
        <f t="shared" si="239"/>
        <v>9</v>
      </c>
      <c r="AC226" s="3">
        <f t="shared" si="240"/>
        <v>13</v>
      </c>
      <c r="AD226" s="42">
        <f t="shared" si="241"/>
        <v>48.446666666666665</v>
      </c>
      <c r="AE226" s="3">
        <f t="shared" si="242"/>
        <v>58</v>
      </c>
      <c r="AF226" s="42">
        <f t="shared" si="243"/>
        <v>40.555</v>
      </c>
      <c r="AJ226" s="3">
        <v>6</v>
      </c>
      <c r="AL226" t="s">
        <v>2119</v>
      </c>
    </row>
    <row r="227" spans="1:38" x14ac:dyDescent="0.2">
      <c r="A227" s="4">
        <v>1</v>
      </c>
      <c r="B227" s="4">
        <v>9</v>
      </c>
      <c r="C227" s="2" t="s">
        <v>2121</v>
      </c>
      <c r="D227" s="7">
        <v>1384492</v>
      </c>
      <c r="E227" s="7">
        <v>6508470</v>
      </c>
      <c r="F227" s="4">
        <v>13</v>
      </c>
      <c r="G227" s="9">
        <v>48</v>
      </c>
      <c r="H227" s="6">
        <v>48.84</v>
      </c>
      <c r="I227" s="7">
        <v>58</v>
      </c>
      <c r="J227" s="7">
        <v>40</v>
      </c>
      <c r="K227" s="12">
        <v>59.64</v>
      </c>
      <c r="L227" s="19">
        <f t="shared" si="253"/>
        <v>13.813566666666667</v>
      </c>
      <c r="M227" s="19">
        <f t="shared" si="254"/>
        <v>58.683233333333334</v>
      </c>
      <c r="N227" s="11">
        <f t="shared" si="255"/>
        <v>100226.97493044278</v>
      </c>
      <c r="O227" s="11">
        <f t="shared" si="256"/>
        <v>110908.51049447968</v>
      </c>
      <c r="P227" s="22">
        <f t="shared" si="285"/>
        <v>0.88975614636820577</v>
      </c>
      <c r="Q227" s="11">
        <f t="shared" si="286"/>
        <v>2293.8766080072928</v>
      </c>
      <c r="R227" s="7">
        <f t="shared" si="289"/>
        <v>207</v>
      </c>
      <c r="S227" s="11">
        <f t="shared" si="287"/>
        <v>18040.730037854457</v>
      </c>
      <c r="T227" s="11">
        <f t="shared" si="288"/>
        <v>23452.949049210794</v>
      </c>
      <c r="U227" s="4">
        <v>9</v>
      </c>
      <c r="V227" s="4">
        <v>9</v>
      </c>
      <c r="W227" s="4">
        <v>9</v>
      </c>
      <c r="AB227" s="4">
        <f t="shared" si="239"/>
        <v>27</v>
      </c>
      <c r="AC227" s="3">
        <f t="shared" si="240"/>
        <v>13</v>
      </c>
      <c r="AD227" s="42">
        <f t="shared" si="241"/>
        <v>48.814</v>
      </c>
      <c r="AE227" s="3">
        <f t="shared" si="242"/>
        <v>58</v>
      </c>
      <c r="AF227" s="42">
        <f t="shared" si="243"/>
        <v>40.994</v>
      </c>
      <c r="AJ227" s="3">
        <v>9</v>
      </c>
      <c r="AK227" s="3">
        <v>2</v>
      </c>
      <c r="AL227" t="s">
        <v>2122</v>
      </c>
    </row>
    <row r="228" spans="1:38" x14ac:dyDescent="0.2">
      <c r="A228" s="4">
        <v>1</v>
      </c>
      <c r="B228" s="4">
        <v>8</v>
      </c>
      <c r="C228" s="2" t="s">
        <v>753</v>
      </c>
      <c r="D228" s="7">
        <v>1384507</v>
      </c>
      <c r="E228" s="7">
        <v>6508530</v>
      </c>
      <c r="F228" s="4">
        <v>13</v>
      </c>
      <c r="G228" s="9">
        <v>48</v>
      </c>
      <c r="H228" s="6">
        <v>49.68</v>
      </c>
      <c r="I228" s="7">
        <v>58</v>
      </c>
      <c r="J228" s="7">
        <v>41</v>
      </c>
      <c r="K228" s="12">
        <v>1.62</v>
      </c>
      <c r="L228" s="19">
        <f t="shared" si="253"/>
        <v>13.813800000000001</v>
      </c>
      <c r="M228" s="19">
        <f t="shared" si="254"/>
        <v>58.683783333333331</v>
      </c>
      <c r="N228" s="11">
        <f t="shared" si="255"/>
        <v>100226.36783506349</v>
      </c>
      <c r="O228" s="11">
        <f t="shared" si="256"/>
        <v>110908.49345943669</v>
      </c>
      <c r="P228" s="22">
        <f t="shared" si="285"/>
        <v>6.1846584384264908E-2</v>
      </c>
      <c r="Q228" s="11">
        <f t="shared" si="286"/>
        <v>2293.9384545916769</v>
      </c>
      <c r="R228" s="7">
        <f t="shared" si="289"/>
        <v>208</v>
      </c>
      <c r="S228" s="11">
        <f t="shared" si="287"/>
        <v>17954.479827284857</v>
      </c>
      <c r="T228" s="11">
        <f t="shared" si="288"/>
        <v>23340.823775470315</v>
      </c>
      <c r="AB228" s="4">
        <f t="shared" si="239"/>
        <v>0</v>
      </c>
      <c r="AC228" s="3">
        <f t="shared" si="240"/>
        <v>13</v>
      </c>
      <c r="AD228" s="42">
        <f t="shared" si="241"/>
        <v>48.828000000000003</v>
      </c>
      <c r="AE228" s="3">
        <f t="shared" si="242"/>
        <v>58</v>
      </c>
      <c r="AF228" s="42">
        <f t="shared" si="243"/>
        <v>41.027000000000001</v>
      </c>
      <c r="AJ228" s="3">
        <v>9</v>
      </c>
      <c r="AK228" s="3">
        <v>2</v>
      </c>
      <c r="AL228" t="s">
        <v>2123</v>
      </c>
    </row>
    <row r="229" spans="1:38" x14ac:dyDescent="0.2">
      <c r="A229" s="4">
        <v>1</v>
      </c>
      <c r="B229" s="4">
        <v>9</v>
      </c>
      <c r="C229" s="2" t="s">
        <v>754</v>
      </c>
      <c r="D229" s="29">
        <v>1385369</v>
      </c>
      <c r="E229" s="29">
        <v>6509031</v>
      </c>
      <c r="F229" s="4">
        <v>13</v>
      </c>
      <c r="G229" s="9">
        <v>49</v>
      </c>
      <c r="H229" s="6">
        <v>42.2</v>
      </c>
      <c r="I229" s="7">
        <v>58</v>
      </c>
      <c r="J229" s="7">
        <v>41</v>
      </c>
      <c r="K229" s="12">
        <v>18.600000000000001</v>
      </c>
      <c r="L229" s="19">
        <f t="shared" ref="L229:L265" si="290">(H229/60+G229)/60+F229</f>
        <v>13.828388888888888</v>
      </c>
      <c r="M229" s="19">
        <f t="shared" ref="M229:M265" si="291">(K229/60+J229)/60+I229</f>
        <v>58.688499999999998</v>
      </c>
      <c r="N229" s="11">
        <f t="shared" ref="N229:N265" si="292">D229/L229</f>
        <v>100182.96499552049</v>
      </c>
      <c r="O229" s="11">
        <f t="shared" ref="O229:O265" si="293">E229/M229</f>
        <v>110908.1165816131</v>
      </c>
      <c r="P229" s="22">
        <f t="shared" si="285"/>
        <v>0.99701805399902366</v>
      </c>
      <c r="Q229" s="11">
        <f t="shared" si="286"/>
        <v>2294.9354726456759</v>
      </c>
      <c r="R229" s="7">
        <f t="shared" si="289"/>
        <v>209</v>
      </c>
      <c r="S229" s="11">
        <f t="shared" si="287"/>
        <v>17876.339471134739</v>
      </c>
      <c r="T229" s="11">
        <f t="shared" si="288"/>
        <v>23239.241312475162</v>
      </c>
      <c r="U229" s="4">
        <v>9</v>
      </c>
      <c r="V229" s="4">
        <v>9</v>
      </c>
      <c r="W229" s="4">
        <v>9</v>
      </c>
      <c r="AB229" s="4">
        <f t="shared" si="239"/>
        <v>27</v>
      </c>
      <c r="AC229" s="3">
        <f t="shared" si="240"/>
        <v>13</v>
      </c>
      <c r="AD229" s="42">
        <f t="shared" si="241"/>
        <v>49.703333333333333</v>
      </c>
      <c r="AE229" s="3">
        <f t="shared" si="242"/>
        <v>58</v>
      </c>
      <c r="AF229" s="42">
        <f t="shared" si="243"/>
        <v>41.31</v>
      </c>
      <c r="AJ229" s="3">
        <v>9</v>
      </c>
      <c r="AL229" t="s">
        <v>551</v>
      </c>
    </row>
    <row r="230" spans="1:38" x14ac:dyDescent="0.2">
      <c r="A230" s="4">
        <v>1</v>
      </c>
      <c r="B230" s="4">
        <v>9</v>
      </c>
      <c r="C230" s="2" t="s">
        <v>3058</v>
      </c>
      <c r="D230" s="29">
        <v>1358670</v>
      </c>
      <c r="E230" s="29">
        <v>6491659</v>
      </c>
      <c r="F230" s="4">
        <v>13</v>
      </c>
      <c r="G230" s="9">
        <v>22</v>
      </c>
      <c r="H230" s="6">
        <v>45.2</v>
      </c>
      <c r="I230" s="7">
        <v>58</v>
      </c>
      <c r="J230" s="7">
        <v>31</v>
      </c>
      <c r="K230" s="12">
        <v>29.3</v>
      </c>
      <c r="L230" s="19">
        <f t="shared" si="290"/>
        <v>13.379222222222221</v>
      </c>
      <c r="M230" s="19">
        <f t="shared" si="291"/>
        <v>58.524805555555552</v>
      </c>
      <c r="N230" s="11">
        <f t="shared" si="292"/>
        <v>101550.74618189066</v>
      </c>
      <c r="O230" s="11">
        <f t="shared" si="293"/>
        <v>110921.49625064016</v>
      </c>
      <c r="P230" s="22">
        <f t="shared" ref="P230:P232" si="294">SQRT(POWER(D230-D229,2)+POWER(E230-E229,2))/1000</f>
        <v>31.853147175750152</v>
      </c>
      <c r="Q230" s="11">
        <f t="shared" ref="Q230:Q232" si="295">Q229+P230</f>
        <v>2326.788619821426</v>
      </c>
      <c r="R230" s="7">
        <f t="shared" si="289"/>
        <v>210</v>
      </c>
      <c r="S230" s="11">
        <f t="shared" ref="S230:S232" si="296">Q230/R230*1628</f>
        <v>18038.15177652039</v>
      </c>
      <c r="T230" s="11">
        <f t="shared" ref="T230:T232" si="297">S230*1.3</f>
        <v>23449.597309476507</v>
      </c>
      <c r="AB230" s="4">
        <f t="shared" ref="AB230" si="298">SUM(U230:AA230)</f>
        <v>0</v>
      </c>
      <c r="AC230" s="3">
        <f t="shared" si="240"/>
        <v>13</v>
      </c>
      <c r="AD230" s="42">
        <f t="shared" si="241"/>
        <v>22.753333333333334</v>
      </c>
      <c r="AE230" s="3">
        <f t="shared" si="242"/>
        <v>58</v>
      </c>
      <c r="AF230" s="42">
        <f t="shared" si="243"/>
        <v>31.488333333333333</v>
      </c>
      <c r="AJ230" s="3">
        <v>9</v>
      </c>
      <c r="AK230" s="3">
        <v>1</v>
      </c>
      <c r="AL230" t="s">
        <v>334</v>
      </c>
    </row>
    <row r="231" spans="1:38" x14ac:dyDescent="0.2">
      <c r="A231" s="4">
        <v>1</v>
      </c>
      <c r="B231" s="4">
        <v>9</v>
      </c>
      <c r="C231" s="2" t="s">
        <v>756</v>
      </c>
      <c r="D231" s="29">
        <v>1354891</v>
      </c>
      <c r="E231" s="29">
        <v>6489774</v>
      </c>
      <c r="F231" s="4">
        <v>13</v>
      </c>
      <c r="G231" s="9">
        <v>18</v>
      </c>
      <c r="H231" s="6">
        <v>56.28</v>
      </c>
      <c r="I231" s="7">
        <v>58</v>
      </c>
      <c r="J231" s="7">
        <v>30</v>
      </c>
      <c r="K231" s="12">
        <v>23.94</v>
      </c>
      <c r="L231" s="19">
        <f t="shared" si="290"/>
        <v>13.315633333333333</v>
      </c>
      <c r="M231" s="19">
        <f t="shared" si="291"/>
        <v>58.50665</v>
      </c>
      <c r="N231" s="11">
        <f t="shared" si="292"/>
        <v>101751.90064811037</v>
      </c>
      <c r="O231" s="11">
        <f t="shared" si="293"/>
        <v>110923.69841718847</v>
      </c>
      <c r="P231" s="22">
        <f t="shared" si="294"/>
        <v>4.2230399003561407</v>
      </c>
      <c r="Q231" s="11">
        <f t="shared" si="295"/>
        <v>2331.0116597217821</v>
      </c>
      <c r="R231" s="7">
        <f t="shared" si="289"/>
        <v>211</v>
      </c>
      <c r="S231" s="11">
        <f t="shared" si="296"/>
        <v>17985.246360317826</v>
      </c>
      <c r="T231" s="11">
        <f t="shared" si="297"/>
        <v>23380.820268413176</v>
      </c>
      <c r="U231" s="4">
        <v>9</v>
      </c>
      <c r="V231" s="4">
        <v>9</v>
      </c>
      <c r="W231" s="4">
        <v>9</v>
      </c>
      <c r="AB231" s="4">
        <f>SUM(U231:AA231)+AB232</f>
        <v>45</v>
      </c>
      <c r="AC231" s="3">
        <f t="shared" si="240"/>
        <v>13</v>
      </c>
      <c r="AD231" s="42">
        <f t="shared" si="241"/>
        <v>18.937999999999999</v>
      </c>
      <c r="AE231" s="3">
        <f t="shared" si="242"/>
        <v>58</v>
      </c>
      <c r="AF231" s="42">
        <f t="shared" si="243"/>
        <v>30.399000000000001</v>
      </c>
      <c r="AJ231" s="3">
        <v>9</v>
      </c>
      <c r="AK231" s="3">
        <v>1</v>
      </c>
      <c r="AL231" s="13" t="s">
        <v>2126</v>
      </c>
    </row>
    <row r="232" spans="1:38" x14ac:dyDescent="0.2">
      <c r="A232" s="4">
        <v>1</v>
      </c>
      <c r="B232" s="4">
        <v>9</v>
      </c>
      <c r="C232" s="2" t="s">
        <v>2125</v>
      </c>
      <c r="D232" s="29">
        <v>1354885</v>
      </c>
      <c r="E232" s="29">
        <v>6489791</v>
      </c>
      <c r="F232" s="4">
        <v>13</v>
      </c>
      <c r="G232" s="9">
        <v>18</v>
      </c>
      <c r="H232" s="38">
        <v>55.86</v>
      </c>
      <c r="I232" s="7">
        <v>58</v>
      </c>
      <c r="J232" s="7">
        <v>30</v>
      </c>
      <c r="K232" s="12">
        <v>24.48</v>
      </c>
      <c r="L232" s="19">
        <f t="shared" ref="L232" si="299">(H232/60+G232)/60+F232</f>
        <v>13.315516666666667</v>
      </c>
      <c r="M232" s="19">
        <f t="shared" ref="M232" si="300">(K232/60+J232)/60+I232</f>
        <v>58.506799999999998</v>
      </c>
      <c r="N232" s="11">
        <f t="shared" ref="N232" si="301">D232/L232</f>
        <v>101752.34156641812</v>
      </c>
      <c r="O232" s="11">
        <f t="shared" ref="O232" si="302">E232/M232</f>
        <v>110923.70459502144</v>
      </c>
      <c r="P232" s="22">
        <f t="shared" si="294"/>
        <v>1.8027756377319945E-2</v>
      </c>
      <c r="Q232" s="11">
        <f t="shared" si="295"/>
        <v>2331.0296874781593</v>
      </c>
      <c r="R232" s="7">
        <f t="shared" si="289"/>
        <v>212</v>
      </c>
      <c r="S232" s="11">
        <f t="shared" si="296"/>
        <v>17900.548732143601</v>
      </c>
      <c r="T232" s="11">
        <f t="shared" si="297"/>
        <v>23270.713351786682</v>
      </c>
      <c r="V232" s="4">
        <v>9</v>
      </c>
      <c r="W232" s="4">
        <v>9</v>
      </c>
      <c r="AB232" s="4">
        <f t="shared" ref="AB232" si="303">SUM(U232:AA232)</f>
        <v>18</v>
      </c>
      <c r="AC232" s="3">
        <f t="shared" ref="AC232" si="304">F232</f>
        <v>13</v>
      </c>
      <c r="AD232" s="42">
        <f t="shared" ref="AD232" si="305">G232+H232/60</f>
        <v>18.931000000000001</v>
      </c>
      <c r="AE232" s="3">
        <f t="shared" ref="AE232" si="306">I232</f>
        <v>58</v>
      </c>
      <c r="AF232" s="42">
        <f t="shared" ref="AF232" si="307">J232+K232/60</f>
        <v>30.408000000000001</v>
      </c>
      <c r="AJ232" s="3">
        <v>9</v>
      </c>
      <c r="AK232" s="3">
        <v>1</v>
      </c>
      <c r="AL232" s="13" t="s">
        <v>2124</v>
      </c>
    </row>
    <row r="233" spans="1:38" x14ac:dyDescent="0.2">
      <c r="B233" s="4">
        <v>9</v>
      </c>
      <c r="C233" s="2" t="s">
        <v>757</v>
      </c>
      <c r="D233" s="7">
        <v>1348534</v>
      </c>
      <c r="E233" s="7">
        <v>6507442</v>
      </c>
      <c r="F233" s="4">
        <v>13</v>
      </c>
      <c r="G233" s="9">
        <v>11</v>
      </c>
      <c r="H233" s="6">
        <v>41.7</v>
      </c>
      <c r="I233" s="7">
        <v>58</v>
      </c>
      <c r="J233" s="7">
        <v>39</v>
      </c>
      <c r="K233" s="12">
        <v>46.56</v>
      </c>
      <c r="L233" s="19">
        <f t="shared" si="290"/>
        <v>13.194916666666666</v>
      </c>
      <c r="M233" s="19">
        <f t="shared" si="291"/>
        <v>58.662933333333335</v>
      </c>
      <c r="N233" s="11">
        <f t="shared" si="292"/>
        <v>102201.02438439046</v>
      </c>
      <c r="O233" s="11">
        <f t="shared" si="293"/>
        <v>110929.36595965197</v>
      </c>
      <c r="P233" s="22">
        <f t="shared" si="285"/>
        <v>18.758811316285474</v>
      </c>
      <c r="Q233" s="11">
        <f t="shared" si="286"/>
        <v>2349.7884987944449</v>
      </c>
      <c r="R233" s="7">
        <f t="shared" si="289"/>
        <v>213</v>
      </c>
      <c r="S233" s="11">
        <f t="shared" si="287"/>
        <v>17959.885802992285</v>
      </c>
      <c r="T233" s="11">
        <f t="shared" si="288"/>
        <v>23347.85154388997</v>
      </c>
      <c r="U233" s="4">
        <v>9</v>
      </c>
      <c r="AB233" s="4">
        <f t="shared" si="239"/>
        <v>9</v>
      </c>
      <c r="AC233" s="3">
        <f t="shared" si="240"/>
        <v>13</v>
      </c>
      <c r="AD233" s="42">
        <f t="shared" si="241"/>
        <v>11.695</v>
      </c>
      <c r="AE233" s="3">
        <f t="shared" si="242"/>
        <v>58</v>
      </c>
      <c r="AF233" s="42">
        <f t="shared" si="243"/>
        <v>39.776000000000003</v>
      </c>
      <c r="AJ233" s="3">
        <v>9</v>
      </c>
      <c r="AK233" s="3">
        <v>1</v>
      </c>
      <c r="AL233" t="s">
        <v>572</v>
      </c>
    </row>
    <row r="234" spans="1:38" x14ac:dyDescent="0.2">
      <c r="B234" s="4">
        <v>9</v>
      </c>
      <c r="C234" s="2" t="s">
        <v>758</v>
      </c>
      <c r="D234" s="7">
        <v>1340949</v>
      </c>
      <c r="E234" s="7">
        <v>6498737</v>
      </c>
      <c r="F234" s="4">
        <v>13</v>
      </c>
      <c r="G234" s="9">
        <v>4</v>
      </c>
      <c r="H234" s="6">
        <v>13.74</v>
      </c>
      <c r="I234" s="7">
        <v>58</v>
      </c>
      <c r="J234" s="7">
        <v>34</v>
      </c>
      <c r="K234" s="12">
        <v>55.8</v>
      </c>
      <c r="L234" s="19">
        <f t="shared" si="290"/>
        <v>13.070483333333334</v>
      </c>
      <c r="M234" s="19">
        <f t="shared" si="291"/>
        <v>58.582166666666666</v>
      </c>
      <c r="N234" s="11">
        <f t="shared" si="292"/>
        <v>102593.68118240972</v>
      </c>
      <c r="O234" s="11">
        <f t="shared" si="293"/>
        <v>110933.70849490602</v>
      </c>
      <c r="P234" s="22">
        <f t="shared" si="285"/>
        <v>11.545962497773843</v>
      </c>
      <c r="Q234" s="11">
        <f t="shared" si="286"/>
        <v>2361.3344612922187</v>
      </c>
      <c r="R234" s="7">
        <f t="shared" si="289"/>
        <v>214</v>
      </c>
      <c r="S234" s="11">
        <f t="shared" si="287"/>
        <v>17963.796742914634</v>
      </c>
      <c r="T234" s="11">
        <f t="shared" si="288"/>
        <v>23352.935765789025</v>
      </c>
      <c r="AB234" s="4">
        <f t="shared" si="239"/>
        <v>0</v>
      </c>
      <c r="AC234" s="3">
        <f t="shared" si="240"/>
        <v>13</v>
      </c>
      <c r="AD234" s="42">
        <f t="shared" si="241"/>
        <v>4.2290000000000001</v>
      </c>
      <c r="AE234" s="3">
        <f t="shared" si="242"/>
        <v>58</v>
      </c>
      <c r="AF234" s="42">
        <f t="shared" si="243"/>
        <v>34.93</v>
      </c>
      <c r="AJ234" s="3">
        <v>9</v>
      </c>
      <c r="AK234" s="3">
        <v>1</v>
      </c>
      <c r="AL234" t="s">
        <v>2127</v>
      </c>
    </row>
    <row r="235" spans="1:38" x14ac:dyDescent="0.2">
      <c r="B235" s="4">
        <v>8</v>
      </c>
      <c r="C235" s="2" t="s">
        <v>2128</v>
      </c>
      <c r="D235" s="7">
        <v>1340949</v>
      </c>
      <c r="E235" s="7">
        <v>6498737</v>
      </c>
      <c r="F235" s="4">
        <v>13</v>
      </c>
      <c r="G235" s="9">
        <v>4</v>
      </c>
      <c r="H235" s="6">
        <v>13.74</v>
      </c>
      <c r="I235" s="7">
        <v>58</v>
      </c>
      <c r="J235" s="7">
        <v>34</v>
      </c>
      <c r="K235" s="12">
        <v>55.8</v>
      </c>
      <c r="L235" s="19">
        <f t="shared" ref="L235" si="308">(H235/60+G235)/60+F235</f>
        <v>13.070483333333334</v>
      </c>
      <c r="M235" s="19">
        <f t="shared" ref="M235" si="309">(K235/60+J235)/60+I235</f>
        <v>58.582166666666666</v>
      </c>
      <c r="N235" s="11">
        <f t="shared" ref="N235" si="310">D235/L235</f>
        <v>102593.68118240972</v>
      </c>
      <c r="O235" s="11">
        <f t="shared" ref="O235" si="311">E235/M235</f>
        <v>110933.70849490602</v>
      </c>
      <c r="P235" s="22">
        <f t="shared" si="285"/>
        <v>0</v>
      </c>
      <c r="Q235" s="11">
        <f t="shared" si="286"/>
        <v>2361.3344612922187</v>
      </c>
      <c r="R235" s="7">
        <f t="shared" si="289"/>
        <v>215</v>
      </c>
      <c r="S235" s="11">
        <f t="shared" si="287"/>
        <v>17880.244199924335</v>
      </c>
      <c r="T235" s="11">
        <f t="shared" si="288"/>
        <v>23244.317459901635</v>
      </c>
      <c r="AB235" s="4">
        <f t="shared" ref="AB235" si="312">SUM(U235:AA235)</f>
        <v>0</v>
      </c>
      <c r="AC235" s="3">
        <f t="shared" ref="AC235" si="313">F235</f>
        <v>13</v>
      </c>
      <c r="AD235" s="42">
        <f t="shared" ref="AD235" si="314">G235+H235/60</f>
        <v>4.2290000000000001</v>
      </c>
      <c r="AE235" s="3">
        <f t="shared" ref="AE235" si="315">I235</f>
        <v>58</v>
      </c>
      <c r="AF235" s="42">
        <f t="shared" ref="AF235" si="316">J235+K235/60</f>
        <v>34.93</v>
      </c>
      <c r="AJ235" s="3">
        <v>9</v>
      </c>
      <c r="AK235" s="3">
        <v>2</v>
      </c>
      <c r="AL235" t="s">
        <v>2127</v>
      </c>
    </row>
    <row r="236" spans="1:38" x14ac:dyDescent="0.2">
      <c r="B236" s="4">
        <v>9</v>
      </c>
      <c r="C236" t="s">
        <v>2854</v>
      </c>
      <c r="D236" s="29">
        <v>1338853</v>
      </c>
      <c r="E236" s="29">
        <v>6497754</v>
      </c>
      <c r="G236" s="9"/>
      <c r="I236" s="7"/>
      <c r="J236" s="7"/>
      <c r="K236" s="12"/>
      <c r="L236" s="19"/>
      <c r="M236" s="19"/>
      <c r="N236" s="11"/>
      <c r="O236" s="11"/>
      <c r="P236" s="22">
        <f t="shared" si="285"/>
        <v>2.3150604743721059</v>
      </c>
      <c r="Q236" s="11">
        <f t="shared" si="286"/>
        <v>2363.6495217665911</v>
      </c>
      <c r="R236" s="7">
        <f t="shared" si="289"/>
        <v>216</v>
      </c>
      <c r="S236" s="11">
        <f t="shared" si="287"/>
        <v>17814.91398812968</v>
      </c>
      <c r="T236" s="11">
        <f t="shared" si="288"/>
        <v>23159.388184568583</v>
      </c>
      <c r="V236" s="4">
        <v>9</v>
      </c>
      <c r="AB236" s="4">
        <f>SUM(U236:AA236)+20</f>
        <v>29</v>
      </c>
      <c r="AC236" s="3">
        <f t="shared" ref="AC236" si="317">F236</f>
        <v>0</v>
      </c>
      <c r="AD236" s="42">
        <f t="shared" ref="AD236" si="318">G236+H236/60</f>
        <v>0</v>
      </c>
      <c r="AE236" s="3">
        <f t="shared" ref="AE236" si="319">I236</f>
        <v>0</v>
      </c>
      <c r="AF236" s="42">
        <f t="shared" ref="AF236" si="320">J236+K236/60</f>
        <v>0</v>
      </c>
      <c r="AJ236" s="3">
        <v>9</v>
      </c>
      <c r="AL236" s="13" t="s">
        <v>2959</v>
      </c>
    </row>
    <row r="237" spans="1:38" x14ac:dyDescent="0.2">
      <c r="A237" s="4">
        <v>1</v>
      </c>
      <c r="B237" s="4">
        <v>8</v>
      </c>
      <c r="C237" s="2" t="s">
        <v>759</v>
      </c>
      <c r="D237" s="29">
        <v>1337817</v>
      </c>
      <c r="E237" s="29">
        <v>6497124</v>
      </c>
      <c r="F237" s="4">
        <v>13</v>
      </c>
      <c r="G237" s="9">
        <v>1</v>
      </c>
      <c r="H237" s="6">
        <v>4.3</v>
      </c>
      <c r="I237" s="7">
        <v>58</v>
      </c>
      <c r="J237" s="7">
        <v>33</v>
      </c>
      <c r="K237" s="12">
        <v>59.6</v>
      </c>
      <c r="L237" s="19">
        <f t="shared" si="290"/>
        <v>13.017861111111111</v>
      </c>
      <c r="M237" s="19">
        <f t="shared" si="291"/>
        <v>58.566555555555553</v>
      </c>
      <c r="N237" s="11">
        <f t="shared" si="292"/>
        <v>102767.80406407436</v>
      </c>
      <c r="O237" s="11">
        <f t="shared" si="293"/>
        <v>110935.73692987466</v>
      </c>
      <c r="P237" s="22">
        <f t="shared" si="285"/>
        <v>1.2125163916417789</v>
      </c>
      <c r="Q237" s="11">
        <f t="shared" si="286"/>
        <v>2364.8620381582327</v>
      </c>
      <c r="R237" s="7">
        <f t="shared" si="289"/>
        <v>217</v>
      </c>
      <c r="S237" s="11">
        <f t="shared" si="287"/>
        <v>17741.914277058077</v>
      </c>
      <c r="T237" s="11">
        <f t="shared" si="288"/>
        <v>23064.488560175501</v>
      </c>
      <c r="AB237" s="4">
        <f t="shared" si="239"/>
        <v>0</v>
      </c>
      <c r="AC237" s="3">
        <f t="shared" si="240"/>
        <v>13</v>
      </c>
      <c r="AD237" s="42">
        <f t="shared" si="241"/>
        <v>1.0716666666666668</v>
      </c>
      <c r="AE237" s="3">
        <f t="shared" si="242"/>
        <v>58</v>
      </c>
      <c r="AF237" s="42">
        <f t="shared" si="243"/>
        <v>33.993333333333332</v>
      </c>
      <c r="AJ237" s="3">
        <v>8</v>
      </c>
      <c r="AL237" t="s">
        <v>490</v>
      </c>
    </row>
    <row r="238" spans="1:38" x14ac:dyDescent="0.2">
      <c r="A238" s="4">
        <v>1</v>
      </c>
      <c r="B238" s="4">
        <v>8</v>
      </c>
      <c r="C238" s="2" t="s">
        <v>760</v>
      </c>
      <c r="D238" s="29">
        <v>1337105</v>
      </c>
      <c r="E238" s="29">
        <v>6495435</v>
      </c>
      <c r="F238" s="4">
        <v>13</v>
      </c>
      <c r="G238" s="9">
        <v>0</v>
      </c>
      <c r="H238" s="6">
        <v>24.6</v>
      </c>
      <c r="I238" s="7">
        <v>58</v>
      </c>
      <c r="J238" s="7">
        <v>33</v>
      </c>
      <c r="K238" s="12">
        <v>4.0999999999999996</v>
      </c>
      <c r="L238" s="19">
        <f t="shared" si="290"/>
        <v>13.006833333333333</v>
      </c>
      <c r="M238" s="19">
        <f t="shared" si="291"/>
        <v>58.551138888888886</v>
      </c>
      <c r="N238" s="11">
        <f t="shared" si="292"/>
        <v>102800.19476941608</v>
      </c>
      <c r="O238" s="11">
        <f t="shared" si="293"/>
        <v>110936.10001892933</v>
      </c>
      <c r="P238" s="22">
        <f t="shared" si="285"/>
        <v>1.8329388969630165</v>
      </c>
      <c r="Q238" s="11">
        <f t="shared" si="286"/>
        <v>2366.694977055196</v>
      </c>
      <c r="R238" s="7">
        <f t="shared" si="289"/>
        <v>218</v>
      </c>
      <c r="S238" s="11">
        <f t="shared" si="287"/>
        <v>17674.217535072748</v>
      </c>
      <c r="T238" s="11">
        <f t="shared" si="288"/>
        <v>22976.482795594573</v>
      </c>
      <c r="AB238" s="4">
        <f t="shared" ref="AB238:AB304" si="321">SUM(U238:AA238)</f>
        <v>0</v>
      </c>
      <c r="AC238" s="3">
        <f t="shared" ref="AC238:AC304" si="322">F238</f>
        <v>13</v>
      </c>
      <c r="AD238" s="42">
        <f t="shared" ref="AD238:AD304" si="323">G238+H238/60</f>
        <v>0.41000000000000003</v>
      </c>
      <c r="AE238" s="3">
        <f t="shared" ref="AE238:AE304" si="324">I238</f>
        <v>58</v>
      </c>
      <c r="AF238" s="42">
        <f t="shared" ref="AF238:AF304" si="325">J238+K238/60</f>
        <v>33.068333333333335</v>
      </c>
      <c r="AJ238" s="3">
        <v>9</v>
      </c>
      <c r="AK238" s="3">
        <v>2</v>
      </c>
      <c r="AL238" t="s">
        <v>2129</v>
      </c>
    </row>
    <row r="239" spans="1:38" x14ac:dyDescent="0.2">
      <c r="A239" s="4">
        <v>1</v>
      </c>
      <c r="B239" s="4">
        <v>8</v>
      </c>
      <c r="C239" s="2" t="s">
        <v>2130</v>
      </c>
      <c r="D239" s="29">
        <v>1337115</v>
      </c>
      <c r="E239" s="29">
        <v>6495439</v>
      </c>
      <c r="F239" s="4">
        <v>13</v>
      </c>
      <c r="G239" s="9">
        <v>0</v>
      </c>
      <c r="H239" s="6">
        <v>25.2</v>
      </c>
      <c r="I239" s="7">
        <v>58</v>
      </c>
      <c r="J239" s="7">
        <v>33</v>
      </c>
      <c r="K239" s="12">
        <v>4.2</v>
      </c>
      <c r="L239" s="19">
        <f t="shared" ref="L239" si="326">(H239/60+G239)/60+F239</f>
        <v>13.007</v>
      </c>
      <c r="M239" s="19">
        <f t="shared" ref="M239" si="327">(K239/60+J239)/60+I239</f>
        <v>58.551166666666667</v>
      </c>
      <c r="N239" s="11">
        <f t="shared" ref="N239" si="328">D239/L239</f>
        <v>102799.64634427616</v>
      </c>
      <c r="O239" s="11">
        <f t="shared" ref="O239" si="329">E239/M239</f>
        <v>110936.11570506707</v>
      </c>
      <c r="P239" s="22">
        <f t="shared" si="285"/>
        <v>1.0770329614269008E-2</v>
      </c>
      <c r="Q239" s="11">
        <f t="shared" si="286"/>
        <v>2366.7057473848104</v>
      </c>
      <c r="R239" s="7">
        <f t="shared" si="289"/>
        <v>219</v>
      </c>
      <c r="S239" s="11">
        <f t="shared" si="287"/>
        <v>17593.593409782974</v>
      </c>
      <c r="T239" s="11">
        <f t="shared" si="288"/>
        <v>22871.671432717867</v>
      </c>
      <c r="AB239" s="4">
        <f t="shared" ref="AB239" si="330">SUM(U239:AA239)</f>
        <v>0</v>
      </c>
      <c r="AC239" s="3">
        <f t="shared" ref="AC239" si="331">F239</f>
        <v>13</v>
      </c>
      <c r="AD239" s="42">
        <f t="shared" ref="AD239" si="332">G239+H239/60</f>
        <v>0.42</v>
      </c>
      <c r="AE239" s="3">
        <f t="shared" ref="AE239" si="333">I239</f>
        <v>58</v>
      </c>
      <c r="AF239" s="42">
        <f t="shared" ref="AF239" si="334">J239+K239/60</f>
        <v>33.07</v>
      </c>
      <c r="AJ239" s="3">
        <v>9</v>
      </c>
      <c r="AK239" s="3">
        <v>2</v>
      </c>
      <c r="AL239" t="s">
        <v>2129</v>
      </c>
    </row>
    <row r="240" spans="1:38" x14ac:dyDescent="0.2">
      <c r="B240" s="4">
        <v>9</v>
      </c>
      <c r="C240" s="2" t="s">
        <v>761</v>
      </c>
      <c r="D240" s="29">
        <v>1340710</v>
      </c>
      <c r="E240" s="29">
        <v>6494696</v>
      </c>
      <c r="F240" s="4">
        <v>13</v>
      </c>
      <c r="G240" s="9">
        <v>4</v>
      </c>
      <c r="H240" s="6">
        <v>9.1999999999999993</v>
      </c>
      <c r="I240" s="7">
        <v>58</v>
      </c>
      <c r="J240" s="7">
        <v>32</v>
      </c>
      <c r="K240" s="12">
        <v>45</v>
      </c>
      <c r="L240" s="19">
        <f t="shared" si="290"/>
        <v>13.069222222222223</v>
      </c>
      <c r="M240" s="19">
        <f t="shared" si="291"/>
        <v>58.545833333333334</v>
      </c>
      <c r="N240" s="11">
        <f t="shared" si="292"/>
        <v>102585.29369256012</v>
      </c>
      <c r="O240" s="11">
        <f t="shared" si="293"/>
        <v>110933.53070955804</v>
      </c>
      <c r="P240" s="22">
        <f t="shared" si="285"/>
        <v>3.6709772540837133</v>
      </c>
      <c r="Q240" s="11">
        <f t="shared" si="286"/>
        <v>2370.3767246388943</v>
      </c>
      <c r="R240" s="7">
        <f t="shared" si="289"/>
        <v>220</v>
      </c>
      <c r="S240" s="11">
        <f t="shared" si="287"/>
        <v>17540.787762327818</v>
      </c>
      <c r="T240" s="11">
        <f t="shared" si="288"/>
        <v>22803.024091026164</v>
      </c>
      <c r="AB240" s="4">
        <f t="shared" si="321"/>
        <v>0</v>
      </c>
      <c r="AC240" s="3">
        <f t="shared" si="322"/>
        <v>13</v>
      </c>
      <c r="AD240" s="42">
        <f t="shared" si="323"/>
        <v>4.1533333333333333</v>
      </c>
      <c r="AE240" s="3">
        <f t="shared" si="324"/>
        <v>58</v>
      </c>
      <c r="AF240" s="42">
        <f t="shared" si="325"/>
        <v>32.75</v>
      </c>
      <c r="AJ240" s="3">
        <v>9</v>
      </c>
      <c r="AL240" s="13" t="s">
        <v>2131</v>
      </c>
    </row>
    <row r="241" spans="1:38" x14ac:dyDescent="0.2">
      <c r="B241" s="4">
        <v>8</v>
      </c>
      <c r="C241" s="2" t="s">
        <v>762</v>
      </c>
      <c r="D241" s="7">
        <v>1341507</v>
      </c>
      <c r="E241" s="7">
        <v>6495214</v>
      </c>
      <c r="F241" s="4">
        <v>13</v>
      </c>
      <c r="G241" s="9">
        <v>4</v>
      </c>
      <c r="H241" s="6">
        <v>57.6</v>
      </c>
      <c r="I241" s="7">
        <v>58</v>
      </c>
      <c r="J241" s="7">
        <v>33</v>
      </c>
      <c r="K241" s="12">
        <v>2.76</v>
      </c>
      <c r="L241" s="19">
        <f t="shared" si="290"/>
        <v>13.082666666666666</v>
      </c>
      <c r="M241" s="19">
        <f t="shared" si="291"/>
        <v>58.550766666666668</v>
      </c>
      <c r="N241" s="11">
        <f t="shared" si="292"/>
        <v>102540.79188748471</v>
      </c>
      <c r="O241" s="11">
        <f t="shared" si="293"/>
        <v>110933.03076589375</v>
      </c>
      <c r="P241" s="22">
        <f t="shared" si="285"/>
        <v>0.95054352872448711</v>
      </c>
      <c r="Q241" s="11">
        <f t="shared" si="286"/>
        <v>2371.327268167619</v>
      </c>
      <c r="R241" s="7">
        <f t="shared" si="289"/>
        <v>221</v>
      </c>
      <c r="S241" s="11">
        <f t="shared" si="287"/>
        <v>17468.4198759135</v>
      </c>
      <c r="T241" s="11">
        <f t="shared" si="288"/>
        <v>22708.945838687552</v>
      </c>
      <c r="AB241" s="4">
        <f t="shared" si="321"/>
        <v>0</v>
      </c>
      <c r="AC241" s="3">
        <f t="shared" si="322"/>
        <v>13</v>
      </c>
      <c r="AD241" s="42">
        <f t="shared" si="323"/>
        <v>4.96</v>
      </c>
      <c r="AE241" s="3">
        <f t="shared" si="324"/>
        <v>58</v>
      </c>
      <c r="AF241" s="42">
        <f t="shared" si="325"/>
        <v>33.045999999999999</v>
      </c>
      <c r="AJ241" s="3">
        <v>9</v>
      </c>
      <c r="AL241" t="s">
        <v>2132</v>
      </c>
    </row>
    <row r="242" spans="1:38" x14ac:dyDescent="0.2">
      <c r="B242" s="4">
        <v>8</v>
      </c>
      <c r="C242" s="2" t="s">
        <v>2133</v>
      </c>
      <c r="D242" s="7">
        <v>1341507</v>
      </c>
      <c r="E242" s="7">
        <v>6495214</v>
      </c>
      <c r="F242" s="4">
        <v>13</v>
      </c>
      <c r="G242" s="9">
        <v>4</v>
      </c>
      <c r="H242" s="6">
        <v>57.6</v>
      </c>
      <c r="I242" s="7">
        <v>58</v>
      </c>
      <c r="J242" s="7">
        <v>33</v>
      </c>
      <c r="K242" s="12">
        <v>2.76</v>
      </c>
      <c r="L242" s="19">
        <f t="shared" ref="L242" si="335">(H242/60+G242)/60+F242</f>
        <v>13.082666666666666</v>
      </c>
      <c r="M242" s="19">
        <f t="shared" ref="M242" si="336">(K242/60+J242)/60+I242</f>
        <v>58.550766666666668</v>
      </c>
      <c r="N242" s="11">
        <f t="shared" ref="N242" si="337">D242/L242</f>
        <v>102540.79188748471</v>
      </c>
      <c r="O242" s="11">
        <f t="shared" ref="O242" si="338">E242/M242</f>
        <v>110933.03076589375</v>
      </c>
      <c r="P242" s="22">
        <f t="shared" si="285"/>
        <v>0</v>
      </c>
      <c r="Q242" s="11">
        <f t="shared" si="286"/>
        <v>2371.327268167619</v>
      </c>
      <c r="R242" s="7">
        <f t="shared" si="289"/>
        <v>222</v>
      </c>
      <c r="S242" s="11">
        <f t="shared" si="287"/>
        <v>17389.733299895874</v>
      </c>
      <c r="T242" s="11">
        <f t="shared" si="288"/>
        <v>22606.653289864636</v>
      </c>
      <c r="AB242" s="4">
        <f t="shared" ref="AB242" si="339">SUM(U242:AA242)</f>
        <v>0</v>
      </c>
      <c r="AC242" s="3">
        <f t="shared" ref="AC242" si="340">F242</f>
        <v>13</v>
      </c>
      <c r="AD242" s="42">
        <f t="shared" ref="AD242" si="341">G242+H242/60</f>
        <v>4.96</v>
      </c>
      <c r="AE242" s="3">
        <f t="shared" ref="AE242" si="342">I242</f>
        <v>58</v>
      </c>
      <c r="AF242" s="42">
        <f t="shared" ref="AF242" si="343">J242+K242/60</f>
        <v>33.045999999999999</v>
      </c>
      <c r="AJ242" s="3">
        <v>9</v>
      </c>
      <c r="AK242" s="57" t="s">
        <v>2296</v>
      </c>
      <c r="AL242" t="s">
        <v>2132</v>
      </c>
    </row>
    <row r="243" spans="1:38" x14ac:dyDescent="0.2">
      <c r="A243" s="4">
        <v>1</v>
      </c>
      <c r="B243" s="4">
        <v>9</v>
      </c>
      <c r="C243" s="2" t="s">
        <v>763</v>
      </c>
      <c r="D243" s="7">
        <v>1341810</v>
      </c>
      <c r="E243" s="7">
        <v>6489144</v>
      </c>
      <c r="F243" s="4">
        <v>13</v>
      </c>
      <c r="G243" s="9">
        <v>5</v>
      </c>
      <c r="H243" s="6">
        <v>30.96</v>
      </c>
      <c r="I243" s="7">
        <v>58</v>
      </c>
      <c r="J243" s="7">
        <v>29</v>
      </c>
      <c r="K243" s="12">
        <v>47.22</v>
      </c>
      <c r="L243" s="19">
        <f t="shared" si="290"/>
        <v>13.091933333333333</v>
      </c>
      <c r="M243" s="19">
        <f t="shared" si="291"/>
        <v>58.496450000000003</v>
      </c>
      <c r="N243" s="11">
        <f t="shared" si="292"/>
        <v>102491.35600038701</v>
      </c>
      <c r="O243" s="11">
        <f t="shared" si="293"/>
        <v>110932.27024887834</v>
      </c>
      <c r="P243" s="22">
        <f t="shared" si="285"/>
        <v>6.0775578154386976</v>
      </c>
      <c r="Q243" s="11">
        <f t="shared" si="286"/>
        <v>2377.4048259830579</v>
      </c>
      <c r="R243" s="7">
        <f t="shared" si="289"/>
        <v>223</v>
      </c>
      <c r="S243" s="11">
        <f t="shared" si="287"/>
        <v>17356.121330495149</v>
      </c>
      <c r="T243" s="11">
        <f t="shared" si="288"/>
        <v>22562.957729643695</v>
      </c>
      <c r="V243" s="4">
        <v>9</v>
      </c>
      <c r="AB243" s="4">
        <f t="shared" si="321"/>
        <v>9</v>
      </c>
      <c r="AC243" s="3">
        <f t="shared" si="322"/>
        <v>13</v>
      </c>
      <c r="AD243" s="42">
        <f t="shared" si="323"/>
        <v>5.516</v>
      </c>
      <c r="AE243" s="3">
        <f t="shared" si="324"/>
        <v>58</v>
      </c>
      <c r="AF243" s="42">
        <f t="shared" si="325"/>
        <v>29.786999999999999</v>
      </c>
      <c r="AJ243" s="3">
        <v>9</v>
      </c>
      <c r="AK243" s="3">
        <v>1</v>
      </c>
      <c r="AL243" s="13" t="s">
        <v>2134</v>
      </c>
    </row>
    <row r="244" spans="1:38" x14ac:dyDescent="0.2">
      <c r="A244" s="4">
        <v>1</v>
      </c>
      <c r="B244" s="4">
        <v>8</v>
      </c>
      <c r="C244" s="2" t="s">
        <v>764</v>
      </c>
      <c r="D244" s="29">
        <v>1339390</v>
      </c>
      <c r="E244" s="29">
        <v>6484541</v>
      </c>
      <c r="F244" s="4">
        <v>13</v>
      </c>
      <c r="G244" s="9">
        <v>3</v>
      </c>
      <c r="H244" s="6">
        <v>13.3</v>
      </c>
      <c r="I244" s="7">
        <v>58</v>
      </c>
      <c r="J244" s="7">
        <v>27</v>
      </c>
      <c r="K244" s="12">
        <v>15.4</v>
      </c>
      <c r="L244" s="19">
        <f t="shared" si="290"/>
        <v>13.053694444444444</v>
      </c>
      <c r="M244" s="19">
        <f t="shared" si="291"/>
        <v>58.454277777777776</v>
      </c>
      <c r="N244" s="11">
        <f t="shared" si="292"/>
        <v>102606.20130954839</v>
      </c>
      <c r="O244" s="11">
        <f t="shared" si="293"/>
        <v>110933.55775691733</v>
      </c>
      <c r="P244" s="22">
        <f t="shared" si="285"/>
        <v>5.2003854664822686</v>
      </c>
      <c r="Q244" s="11">
        <f t="shared" si="286"/>
        <v>2382.6052114495401</v>
      </c>
      <c r="R244" s="7">
        <f t="shared" si="289"/>
        <v>224</v>
      </c>
      <c r="S244" s="11">
        <f t="shared" si="287"/>
        <v>17316.434304642193</v>
      </c>
      <c r="T244" s="11">
        <f t="shared" si="288"/>
        <v>22511.364596034851</v>
      </c>
      <c r="AB244" s="4">
        <f t="shared" si="321"/>
        <v>0</v>
      </c>
      <c r="AC244" s="3">
        <f t="shared" si="322"/>
        <v>13</v>
      </c>
      <c r="AD244" s="42">
        <f t="shared" si="323"/>
        <v>3.2216666666666667</v>
      </c>
      <c r="AE244" s="3">
        <f t="shared" si="324"/>
        <v>58</v>
      </c>
      <c r="AF244" s="42">
        <f t="shared" si="325"/>
        <v>27.256666666666668</v>
      </c>
      <c r="AJ244" s="3">
        <v>9</v>
      </c>
      <c r="AL244" t="s">
        <v>2135</v>
      </c>
    </row>
    <row r="245" spans="1:38" x14ac:dyDescent="0.2">
      <c r="B245" s="4">
        <v>8</v>
      </c>
      <c r="C245" s="2" t="s">
        <v>765</v>
      </c>
      <c r="D245" s="29">
        <v>1337670</v>
      </c>
      <c r="E245" s="29">
        <v>6485083</v>
      </c>
      <c r="F245" s="4">
        <v>13</v>
      </c>
      <c r="G245" s="9">
        <v>1</v>
      </c>
      <c r="H245" s="6">
        <v>25.98</v>
      </c>
      <c r="I245" s="7">
        <v>58</v>
      </c>
      <c r="J245" s="7">
        <v>27</v>
      </c>
      <c r="K245" s="12">
        <v>30.66</v>
      </c>
      <c r="L245" s="19">
        <f t="shared" si="290"/>
        <v>13.023883333333334</v>
      </c>
      <c r="M245" s="19">
        <f t="shared" si="291"/>
        <v>58.458516666666668</v>
      </c>
      <c r="N245" s="11">
        <f t="shared" si="292"/>
        <v>102708.99744443862</v>
      </c>
      <c r="O245" s="11">
        <f t="shared" si="293"/>
        <v>110934.78537914777</v>
      </c>
      <c r="P245" s="22">
        <f t="shared" si="285"/>
        <v>1.8033757234697378</v>
      </c>
      <c r="Q245" s="11">
        <f t="shared" si="286"/>
        <v>2384.4085871730099</v>
      </c>
      <c r="R245" s="7">
        <f t="shared" si="289"/>
        <v>225</v>
      </c>
      <c r="S245" s="11">
        <f t="shared" si="287"/>
        <v>17252.520799634043</v>
      </c>
      <c r="T245" s="11">
        <f t="shared" si="288"/>
        <v>22428.277039524259</v>
      </c>
      <c r="AB245" s="4">
        <f t="shared" si="321"/>
        <v>0</v>
      </c>
      <c r="AC245" s="3">
        <f t="shared" si="322"/>
        <v>13</v>
      </c>
      <c r="AD245" s="42">
        <f t="shared" si="323"/>
        <v>1.4330000000000001</v>
      </c>
      <c r="AE245" s="3">
        <f t="shared" si="324"/>
        <v>58</v>
      </c>
      <c r="AF245" s="42">
        <f t="shared" si="325"/>
        <v>27.510999999999999</v>
      </c>
      <c r="AJ245" s="3">
        <v>9</v>
      </c>
      <c r="AL245" t="s">
        <v>356</v>
      </c>
    </row>
    <row r="246" spans="1:38" x14ac:dyDescent="0.2">
      <c r="A246" s="4">
        <v>1</v>
      </c>
      <c r="B246" s="4">
        <v>8</v>
      </c>
      <c r="C246" s="2" t="s">
        <v>766</v>
      </c>
      <c r="D246" s="7">
        <v>1329109</v>
      </c>
      <c r="E246" s="7">
        <v>6475849</v>
      </c>
      <c r="F246" s="4">
        <v>12</v>
      </c>
      <c r="G246" s="9">
        <v>53</v>
      </c>
      <c r="H246" s="6">
        <v>3.48</v>
      </c>
      <c r="I246" s="7">
        <v>58</v>
      </c>
      <c r="J246" s="7">
        <v>22</v>
      </c>
      <c r="K246" s="12">
        <v>20.82</v>
      </c>
      <c r="L246" s="19">
        <f t="shared" si="290"/>
        <v>12.8843</v>
      </c>
      <c r="M246" s="19">
        <f t="shared" si="291"/>
        <v>58.372450000000001</v>
      </c>
      <c r="N246" s="11">
        <f t="shared" si="292"/>
        <v>103157.25340142654</v>
      </c>
      <c r="O246" s="11">
        <f t="shared" si="293"/>
        <v>110940.16098347765</v>
      </c>
      <c r="P246" s="22">
        <f t="shared" si="285"/>
        <v>12.591960808388819</v>
      </c>
      <c r="Q246" s="11">
        <f t="shared" si="286"/>
        <v>2397.0005479813985</v>
      </c>
      <c r="R246" s="7">
        <f t="shared" si="289"/>
        <v>226</v>
      </c>
      <c r="S246" s="11">
        <f t="shared" si="287"/>
        <v>17266.88890315804</v>
      </c>
      <c r="T246" s="11">
        <f t="shared" si="288"/>
        <v>22446.955574105454</v>
      </c>
      <c r="AB246" s="4">
        <f t="shared" si="321"/>
        <v>0</v>
      </c>
      <c r="AC246" s="3">
        <f t="shared" si="322"/>
        <v>12</v>
      </c>
      <c r="AD246" s="42">
        <f t="shared" si="323"/>
        <v>53.058</v>
      </c>
      <c r="AE246" s="3">
        <f t="shared" si="324"/>
        <v>58</v>
      </c>
      <c r="AF246" s="42">
        <f t="shared" si="325"/>
        <v>22.347000000000001</v>
      </c>
      <c r="AJ246" s="3">
        <v>9</v>
      </c>
      <c r="AK246" s="3">
        <v>1</v>
      </c>
      <c r="AL246" t="s">
        <v>2136</v>
      </c>
    </row>
    <row r="247" spans="1:38" x14ac:dyDescent="0.2">
      <c r="A247" s="4">
        <v>1</v>
      </c>
      <c r="B247" s="4">
        <v>9</v>
      </c>
      <c r="C247" s="2" t="s">
        <v>767</v>
      </c>
      <c r="D247" s="7">
        <v>1326345</v>
      </c>
      <c r="E247" s="7">
        <v>6473212</v>
      </c>
      <c r="F247" s="4">
        <v>12</v>
      </c>
      <c r="G247" s="9">
        <v>50</v>
      </c>
      <c r="H247" s="6">
        <v>20.82</v>
      </c>
      <c r="I247" s="7">
        <v>58</v>
      </c>
      <c r="J247" s="7">
        <v>20</v>
      </c>
      <c r="K247" s="12">
        <v>51.84</v>
      </c>
      <c r="L247" s="19">
        <f t="shared" si="290"/>
        <v>12.839116666666667</v>
      </c>
      <c r="M247" s="19">
        <f t="shared" si="291"/>
        <v>58.347733333333331</v>
      </c>
      <c r="N247" s="11">
        <f t="shared" si="292"/>
        <v>103305.00410853809</v>
      </c>
      <c r="O247" s="11">
        <f t="shared" si="293"/>
        <v>110941.96175572659</v>
      </c>
      <c r="P247" s="22">
        <f t="shared" si="285"/>
        <v>3.8201393953624256</v>
      </c>
      <c r="Q247" s="11">
        <f t="shared" si="286"/>
        <v>2400.8206873767608</v>
      </c>
      <c r="R247" s="7">
        <f t="shared" si="289"/>
        <v>227</v>
      </c>
      <c r="S247" s="11">
        <f t="shared" si="287"/>
        <v>17218.220612552275</v>
      </c>
      <c r="T247" s="11">
        <f t="shared" si="288"/>
        <v>22383.686796317957</v>
      </c>
      <c r="V247" s="4">
        <v>9</v>
      </c>
      <c r="W247" s="4">
        <v>9</v>
      </c>
      <c r="X247" s="4">
        <v>9</v>
      </c>
      <c r="Y247" s="4">
        <v>9</v>
      </c>
      <c r="Z247" s="4">
        <v>9</v>
      </c>
      <c r="AA247" s="4">
        <v>9</v>
      </c>
      <c r="AB247" s="4">
        <f t="shared" si="321"/>
        <v>54</v>
      </c>
      <c r="AC247" s="3">
        <f t="shared" si="322"/>
        <v>12</v>
      </c>
      <c r="AD247" s="42">
        <f t="shared" si="323"/>
        <v>50.347000000000001</v>
      </c>
      <c r="AE247" s="3">
        <f t="shared" si="324"/>
        <v>58</v>
      </c>
      <c r="AF247" s="42">
        <f t="shared" si="325"/>
        <v>20.864000000000001</v>
      </c>
      <c r="AJ247" s="3">
        <v>9</v>
      </c>
      <c r="AK247" s="3">
        <v>2</v>
      </c>
      <c r="AL247" t="s">
        <v>2137</v>
      </c>
    </row>
    <row r="248" spans="1:38" x14ac:dyDescent="0.2">
      <c r="B248" s="4">
        <v>8</v>
      </c>
      <c r="C248" s="2" t="s">
        <v>768</v>
      </c>
      <c r="D248" s="29">
        <v>1325016</v>
      </c>
      <c r="E248" s="29">
        <v>6479178</v>
      </c>
      <c r="F248" s="4">
        <v>12</v>
      </c>
      <c r="G248" s="9">
        <v>48</v>
      </c>
      <c r="H248" s="6">
        <v>42.9</v>
      </c>
      <c r="I248" s="7">
        <v>58</v>
      </c>
      <c r="J248" s="7">
        <v>24</v>
      </c>
      <c r="K248" s="12">
        <v>2.5</v>
      </c>
      <c r="L248" s="19">
        <f t="shared" si="290"/>
        <v>12.811916666666667</v>
      </c>
      <c r="M248" s="19">
        <f t="shared" si="291"/>
        <v>58.400694444444447</v>
      </c>
      <c r="N248" s="11">
        <f t="shared" si="292"/>
        <v>103420.59150660518</v>
      </c>
      <c r="O248" s="11">
        <f t="shared" si="293"/>
        <v>110943.50951876999</v>
      </c>
      <c r="P248" s="22">
        <f t="shared" si="285"/>
        <v>6.1122333888685887</v>
      </c>
      <c r="Q248" s="11">
        <f t="shared" si="286"/>
        <v>2406.9329207656292</v>
      </c>
      <c r="R248" s="7">
        <f t="shared" si="289"/>
        <v>228</v>
      </c>
      <c r="S248" s="11">
        <f t="shared" si="287"/>
        <v>17186.345592133526</v>
      </c>
      <c r="T248" s="11">
        <f t="shared" si="288"/>
        <v>22342.249269773583</v>
      </c>
      <c r="AB248" s="4">
        <f t="shared" si="321"/>
        <v>0</v>
      </c>
      <c r="AC248" s="3">
        <f t="shared" si="322"/>
        <v>12</v>
      </c>
      <c r="AD248" s="42">
        <f t="shared" si="323"/>
        <v>48.715000000000003</v>
      </c>
      <c r="AE248" s="3">
        <f t="shared" si="324"/>
        <v>58</v>
      </c>
      <c r="AF248" s="42">
        <f t="shared" si="325"/>
        <v>24.041666666666668</v>
      </c>
      <c r="AJ248" s="3">
        <v>9</v>
      </c>
      <c r="AK248" s="3">
        <v>1</v>
      </c>
      <c r="AL248" t="s">
        <v>2138</v>
      </c>
    </row>
    <row r="249" spans="1:38" x14ac:dyDescent="0.2">
      <c r="B249" s="4">
        <v>8</v>
      </c>
      <c r="C249" s="2" t="s">
        <v>2139</v>
      </c>
      <c r="D249" s="29">
        <v>1325017</v>
      </c>
      <c r="E249" s="29">
        <v>6479164</v>
      </c>
      <c r="F249" s="4">
        <v>12</v>
      </c>
      <c r="G249" s="9">
        <v>48</v>
      </c>
      <c r="H249" s="6">
        <v>43</v>
      </c>
      <c r="I249" s="7">
        <v>58</v>
      </c>
      <c r="J249" s="7">
        <v>24</v>
      </c>
      <c r="K249" s="12">
        <v>2</v>
      </c>
      <c r="L249" s="19">
        <f t="shared" ref="L249" si="344">(H249/60+G249)/60+F249</f>
        <v>12.811944444444444</v>
      </c>
      <c r="M249" s="19">
        <f t="shared" ref="M249" si="345">(K249/60+J249)/60+I249</f>
        <v>58.400555555555556</v>
      </c>
      <c r="N249" s="11">
        <f t="shared" ref="N249" si="346">D249/L249</f>
        <v>103420.44533096286</v>
      </c>
      <c r="O249" s="11">
        <f t="shared" ref="O249" si="347">E249/M249</f>
        <v>110943.53364218377</v>
      </c>
      <c r="P249" s="22">
        <f t="shared" si="285"/>
        <v>1.4035668847618199E-2</v>
      </c>
      <c r="Q249" s="11">
        <f t="shared" si="286"/>
        <v>2406.9469564344768</v>
      </c>
      <c r="R249" s="7">
        <f t="shared" si="289"/>
        <v>229</v>
      </c>
      <c r="S249" s="11">
        <f t="shared" si="287"/>
        <v>17111.395830023266</v>
      </c>
      <c r="T249" s="11">
        <f t="shared" si="288"/>
        <v>22244.814579030248</v>
      </c>
      <c r="AB249" s="4">
        <f t="shared" ref="AB249" si="348">SUM(U249:AA249)</f>
        <v>0</v>
      </c>
      <c r="AC249" s="3">
        <f t="shared" ref="AC249" si="349">F249</f>
        <v>12</v>
      </c>
      <c r="AD249" s="42">
        <f t="shared" ref="AD249" si="350">G249+H249/60</f>
        <v>48.716666666666669</v>
      </c>
      <c r="AE249" s="3">
        <f t="shared" ref="AE249" si="351">I249</f>
        <v>58</v>
      </c>
      <c r="AF249" s="42">
        <f t="shared" ref="AF249" si="352">J249+K249/60</f>
        <v>24.033333333333335</v>
      </c>
      <c r="AJ249" s="3">
        <v>9</v>
      </c>
      <c r="AK249" s="57" t="s">
        <v>2998</v>
      </c>
      <c r="AL249" t="s">
        <v>2138</v>
      </c>
    </row>
    <row r="250" spans="1:38" x14ac:dyDescent="0.2">
      <c r="A250" s="4">
        <v>1</v>
      </c>
      <c r="B250" s="4">
        <v>9</v>
      </c>
      <c r="C250" s="2" t="s">
        <v>769</v>
      </c>
      <c r="D250" s="29">
        <v>1323328</v>
      </c>
      <c r="E250" s="29">
        <v>6476934</v>
      </c>
      <c r="F250" s="4">
        <v>12</v>
      </c>
      <c r="G250" s="9">
        <v>47</v>
      </c>
      <c r="H250" s="6">
        <v>5.34</v>
      </c>
      <c r="I250" s="7">
        <v>58</v>
      </c>
      <c r="J250" s="7">
        <v>22</v>
      </c>
      <c r="K250" s="12">
        <v>47.64</v>
      </c>
      <c r="L250" s="19">
        <f t="shared" si="290"/>
        <v>12.784816666666666</v>
      </c>
      <c r="M250" s="19">
        <f t="shared" si="291"/>
        <v>58.379899999999999</v>
      </c>
      <c r="N250" s="11">
        <f t="shared" si="292"/>
        <v>103507.78071384155</v>
      </c>
      <c r="O250" s="11">
        <f t="shared" si="293"/>
        <v>110944.58880539364</v>
      </c>
      <c r="P250" s="22">
        <f t="shared" si="285"/>
        <v>2.7974311430310488</v>
      </c>
      <c r="Q250" s="11">
        <f t="shared" si="286"/>
        <v>2409.744387577508</v>
      </c>
      <c r="R250" s="7">
        <f t="shared" si="289"/>
        <v>230</v>
      </c>
      <c r="S250" s="11">
        <f t="shared" si="287"/>
        <v>17056.799404244273</v>
      </c>
      <c r="T250" s="11">
        <f t="shared" si="288"/>
        <v>22173.839225517557</v>
      </c>
      <c r="AB250" s="4">
        <f t="shared" si="321"/>
        <v>0</v>
      </c>
      <c r="AC250" s="3">
        <f t="shared" si="322"/>
        <v>12</v>
      </c>
      <c r="AD250" s="42">
        <f t="shared" si="323"/>
        <v>47.088999999999999</v>
      </c>
      <c r="AE250" s="3">
        <f t="shared" si="324"/>
        <v>58</v>
      </c>
      <c r="AF250" s="42">
        <f t="shared" si="325"/>
        <v>22.794</v>
      </c>
      <c r="AJ250" s="3">
        <v>9</v>
      </c>
      <c r="AK250" s="57">
        <v>1</v>
      </c>
      <c r="AL250" t="s">
        <v>2140</v>
      </c>
    </row>
    <row r="251" spans="1:38" x14ac:dyDescent="0.2">
      <c r="A251" s="4">
        <v>1</v>
      </c>
      <c r="B251" s="4">
        <v>9</v>
      </c>
      <c r="C251" s="2" t="s">
        <v>2141</v>
      </c>
      <c r="D251" s="29">
        <v>1323327</v>
      </c>
      <c r="E251" s="29">
        <v>6476941</v>
      </c>
      <c r="F251" s="4">
        <v>12</v>
      </c>
      <c r="G251" s="9">
        <v>47</v>
      </c>
      <c r="H251" s="6">
        <v>5.22</v>
      </c>
      <c r="I251" s="7">
        <v>58</v>
      </c>
      <c r="J251" s="7">
        <v>22</v>
      </c>
      <c r="K251" s="12">
        <v>47.82</v>
      </c>
      <c r="L251" s="19">
        <f t="shared" ref="L251" si="353">(H251/60+G251)/60+F251</f>
        <v>12.784783333333333</v>
      </c>
      <c r="M251" s="19">
        <f t="shared" ref="M251" si="354">(K251/60+J251)/60+I251</f>
        <v>58.379950000000001</v>
      </c>
      <c r="N251" s="11">
        <f t="shared" ref="N251" si="355">D251/L251</f>
        <v>103507.97236819292</v>
      </c>
      <c r="O251" s="11">
        <f t="shared" ref="O251" si="356">E251/M251</f>
        <v>110944.61369014533</v>
      </c>
      <c r="P251" s="22">
        <f t="shared" si="285"/>
        <v>7.0710678118654753E-3</v>
      </c>
      <c r="Q251" s="11">
        <f t="shared" si="286"/>
        <v>2409.7514586453199</v>
      </c>
      <c r="R251" s="7">
        <f t="shared" si="289"/>
        <v>231</v>
      </c>
      <c r="S251" s="11">
        <f t="shared" si="287"/>
        <v>16983.010279976541</v>
      </c>
      <c r="T251" s="11">
        <f t="shared" si="288"/>
        <v>22077.913363969503</v>
      </c>
      <c r="AB251" s="4">
        <f t="shared" ref="AB251" si="357">SUM(U251:AA251)</f>
        <v>0</v>
      </c>
      <c r="AC251" s="3">
        <f t="shared" ref="AC251" si="358">F251</f>
        <v>12</v>
      </c>
      <c r="AD251" s="42">
        <f t="shared" ref="AD251" si="359">G251+H251/60</f>
        <v>47.087000000000003</v>
      </c>
      <c r="AE251" s="3">
        <f t="shared" ref="AE251" si="360">I251</f>
        <v>58</v>
      </c>
      <c r="AF251" s="42">
        <f t="shared" ref="AF251" si="361">J251+K251/60</f>
        <v>22.797000000000001</v>
      </c>
      <c r="AJ251" s="3">
        <v>9</v>
      </c>
      <c r="AK251" s="57">
        <v>1</v>
      </c>
      <c r="AL251" t="s">
        <v>2140</v>
      </c>
    </row>
    <row r="252" spans="1:38" x14ac:dyDescent="0.2">
      <c r="B252" s="4">
        <v>8</v>
      </c>
      <c r="C252" s="2" t="s">
        <v>3007</v>
      </c>
      <c r="D252" s="7">
        <v>1320758</v>
      </c>
      <c r="E252" s="7">
        <v>6482813</v>
      </c>
      <c r="F252" s="4">
        <v>12</v>
      </c>
      <c r="G252" s="9">
        <v>44</v>
      </c>
      <c r="H252" s="6">
        <v>10.92</v>
      </c>
      <c r="I252" s="7">
        <v>58</v>
      </c>
      <c r="J252" s="7">
        <v>25</v>
      </c>
      <c r="K252" s="12">
        <v>53.64</v>
      </c>
      <c r="L252" s="19">
        <f t="shared" si="290"/>
        <v>12.736366666666667</v>
      </c>
      <c r="M252" s="19">
        <f t="shared" si="291"/>
        <v>58.431566666666669</v>
      </c>
      <c r="N252" s="11">
        <f t="shared" si="292"/>
        <v>103699.74691892769</v>
      </c>
      <c r="O252" s="11">
        <f t="shared" si="293"/>
        <v>110947.10222271409</v>
      </c>
      <c r="P252" s="22">
        <f t="shared" si="285"/>
        <v>6.4093794551422842</v>
      </c>
      <c r="Q252" s="11">
        <f t="shared" si="286"/>
        <v>2416.1608381004621</v>
      </c>
      <c r="R252" s="7">
        <f t="shared" si="289"/>
        <v>232</v>
      </c>
      <c r="S252" s="11">
        <f t="shared" si="287"/>
        <v>16954.783812187725</v>
      </c>
      <c r="T252" s="11">
        <f t="shared" si="288"/>
        <v>22041.218955844044</v>
      </c>
      <c r="AB252" s="4">
        <f t="shared" si="321"/>
        <v>0</v>
      </c>
      <c r="AC252" s="3">
        <f t="shared" si="322"/>
        <v>12</v>
      </c>
      <c r="AD252" s="42">
        <f t="shared" si="323"/>
        <v>44.182000000000002</v>
      </c>
      <c r="AE252" s="3">
        <f t="shared" si="324"/>
        <v>58</v>
      </c>
      <c r="AF252" s="42">
        <f t="shared" si="325"/>
        <v>25.893999999999998</v>
      </c>
      <c r="AJ252" s="3">
        <v>9</v>
      </c>
      <c r="AK252" s="57" t="s">
        <v>2296</v>
      </c>
      <c r="AL252" t="s">
        <v>392</v>
      </c>
    </row>
    <row r="253" spans="1:38" x14ac:dyDescent="0.2">
      <c r="B253" s="4">
        <v>8</v>
      </c>
      <c r="C253" s="2" t="s">
        <v>770</v>
      </c>
      <c r="D253" s="7">
        <v>1316034</v>
      </c>
      <c r="E253" s="7">
        <v>6476655</v>
      </c>
      <c r="F253" s="4">
        <v>12</v>
      </c>
      <c r="G253" s="9">
        <v>39</v>
      </c>
      <c r="H253" s="6">
        <v>37.979999999999997</v>
      </c>
      <c r="I253" s="7">
        <v>58</v>
      </c>
      <c r="J253" s="7">
        <v>22</v>
      </c>
      <c r="K253" s="12">
        <v>27.84</v>
      </c>
      <c r="L253" s="19">
        <f t="shared" si="290"/>
        <v>12.660550000000001</v>
      </c>
      <c r="M253" s="19">
        <f t="shared" si="291"/>
        <v>58.374400000000001</v>
      </c>
      <c r="N253" s="11">
        <f t="shared" si="292"/>
        <v>103947.61680969625</v>
      </c>
      <c r="O253" s="11">
        <f t="shared" si="293"/>
        <v>110950.26244381098</v>
      </c>
      <c r="P253" s="22">
        <f t="shared" si="285"/>
        <v>7.7612589185002721</v>
      </c>
      <c r="Q253" s="11">
        <f t="shared" si="286"/>
        <v>2423.9220970189622</v>
      </c>
      <c r="R253" s="7">
        <f t="shared" si="289"/>
        <v>233</v>
      </c>
      <c r="S253" s="11">
        <f t="shared" si="287"/>
        <v>16936.245381746223</v>
      </c>
      <c r="T253" s="11">
        <f t="shared" si="288"/>
        <v>22017.118996270092</v>
      </c>
      <c r="AB253" s="4">
        <f t="shared" si="321"/>
        <v>0</v>
      </c>
      <c r="AC253" s="3">
        <f t="shared" si="322"/>
        <v>12</v>
      </c>
      <c r="AD253" s="42">
        <f t="shared" si="323"/>
        <v>39.633000000000003</v>
      </c>
      <c r="AE253" s="3">
        <f t="shared" si="324"/>
        <v>58</v>
      </c>
      <c r="AF253" s="42">
        <f t="shared" si="325"/>
        <v>22.463999999999999</v>
      </c>
      <c r="AJ253" s="3">
        <v>9</v>
      </c>
      <c r="AK253" s="3">
        <v>2</v>
      </c>
      <c r="AL253" t="s">
        <v>2142</v>
      </c>
    </row>
    <row r="254" spans="1:38" x14ac:dyDescent="0.2">
      <c r="B254" s="4">
        <v>9</v>
      </c>
      <c r="C254" s="2" t="s">
        <v>771</v>
      </c>
      <c r="D254" s="7">
        <v>1314178</v>
      </c>
      <c r="E254" s="7">
        <v>6475197</v>
      </c>
      <c r="F254" s="4">
        <v>12</v>
      </c>
      <c r="G254" s="9">
        <v>37</v>
      </c>
      <c r="H254" s="6">
        <v>48.18</v>
      </c>
      <c r="I254" s="7">
        <v>58</v>
      </c>
      <c r="J254" s="7">
        <v>21</v>
      </c>
      <c r="K254" s="12">
        <v>37.92</v>
      </c>
      <c r="L254" s="19">
        <f t="shared" si="290"/>
        <v>12.630050000000001</v>
      </c>
      <c r="M254" s="19">
        <f t="shared" si="291"/>
        <v>58.360533333333336</v>
      </c>
      <c r="N254" s="11">
        <f t="shared" si="292"/>
        <v>104051.68625619059</v>
      </c>
      <c r="O254" s="11">
        <f t="shared" si="293"/>
        <v>110951.64197722661</v>
      </c>
      <c r="P254" s="22">
        <f t="shared" si="285"/>
        <v>2.3601906702637394</v>
      </c>
      <c r="Q254" s="11">
        <f t="shared" si="286"/>
        <v>2426.282287689226</v>
      </c>
      <c r="R254" s="7">
        <f t="shared" si="289"/>
        <v>234</v>
      </c>
      <c r="S254" s="11">
        <f t="shared" si="287"/>
        <v>16880.288736572904</v>
      </c>
      <c r="T254" s="11">
        <f t="shared" si="288"/>
        <v>21944.375357544777</v>
      </c>
      <c r="AB254" s="4">
        <f t="shared" si="321"/>
        <v>0</v>
      </c>
      <c r="AC254" s="3">
        <f t="shared" si="322"/>
        <v>12</v>
      </c>
      <c r="AD254" s="42">
        <f t="shared" si="323"/>
        <v>37.802999999999997</v>
      </c>
      <c r="AE254" s="3">
        <f t="shared" si="324"/>
        <v>58</v>
      </c>
      <c r="AF254" s="42">
        <f t="shared" si="325"/>
        <v>21.632000000000001</v>
      </c>
      <c r="AJ254" s="3">
        <v>9</v>
      </c>
      <c r="AK254" s="3">
        <v>1</v>
      </c>
      <c r="AL254" t="s">
        <v>2143</v>
      </c>
    </row>
    <row r="255" spans="1:38" x14ac:dyDescent="0.2">
      <c r="B255" s="4">
        <v>8</v>
      </c>
      <c r="C255" s="2" t="s">
        <v>3008</v>
      </c>
      <c r="D255" s="29">
        <v>1310910</v>
      </c>
      <c r="E255" s="29">
        <v>6479802</v>
      </c>
      <c r="F255" s="4">
        <v>12</v>
      </c>
      <c r="G255" s="9">
        <v>34</v>
      </c>
      <c r="H255" s="6">
        <v>13.9</v>
      </c>
      <c r="I255" s="7">
        <v>58</v>
      </c>
      <c r="J255" s="7">
        <v>24</v>
      </c>
      <c r="K255" s="12">
        <v>1.5</v>
      </c>
      <c r="L255" s="19">
        <f t="shared" si="290"/>
        <v>12.570527777777778</v>
      </c>
      <c r="M255" s="19">
        <f t="shared" si="291"/>
        <v>58.400416666666665</v>
      </c>
      <c r="N255" s="11">
        <f t="shared" si="292"/>
        <v>104284.4042170951</v>
      </c>
      <c r="O255" s="11">
        <f t="shared" si="293"/>
        <v>110954.72206961994</v>
      </c>
      <c r="P255" s="22">
        <f t="shared" si="285"/>
        <v>5.6467556171663746</v>
      </c>
      <c r="Q255" s="11">
        <f t="shared" si="286"/>
        <v>2431.9290433063925</v>
      </c>
      <c r="R255" s="7">
        <f t="shared" si="289"/>
        <v>235</v>
      </c>
      <c r="S255" s="11">
        <f t="shared" si="287"/>
        <v>16847.576521288542</v>
      </c>
      <c r="T255" s="11">
        <f t="shared" si="288"/>
        <v>21901.849477675107</v>
      </c>
      <c r="AB255" s="4">
        <f t="shared" si="321"/>
        <v>0</v>
      </c>
      <c r="AC255" s="3">
        <f t="shared" si="322"/>
        <v>12</v>
      </c>
      <c r="AD255" s="42">
        <f t="shared" si="323"/>
        <v>34.231666666666669</v>
      </c>
      <c r="AE255" s="3">
        <f t="shared" si="324"/>
        <v>58</v>
      </c>
      <c r="AF255" s="42">
        <f t="shared" si="325"/>
        <v>24.024999999999999</v>
      </c>
      <c r="AJ255" s="3">
        <v>7</v>
      </c>
      <c r="AL255" t="s">
        <v>568</v>
      </c>
    </row>
    <row r="256" spans="1:38" x14ac:dyDescent="0.2">
      <c r="B256" s="4">
        <v>8</v>
      </c>
      <c r="C256" s="2" t="s">
        <v>772</v>
      </c>
      <c r="D256" s="29">
        <v>1310393</v>
      </c>
      <c r="E256" s="29">
        <v>6472539</v>
      </c>
      <c r="F256" s="4">
        <v>12</v>
      </c>
      <c r="G256" s="9">
        <v>34</v>
      </c>
      <c r="H256" s="6">
        <v>3.6</v>
      </c>
      <c r="I256" s="7">
        <v>58</v>
      </c>
      <c r="J256" s="7">
        <v>20</v>
      </c>
      <c r="K256" s="12">
        <v>6.3</v>
      </c>
      <c r="L256" s="19">
        <f t="shared" si="290"/>
        <v>12.567666666666666</v>
      </c>
      <c r="M256" s="19">
        <f t="shared" si="291"/>
        <v>58.33508333333333</v>
      </c>
      <c r="N256" s="11">
        <f t="shared" si="292"/>
        <v>104267.00793040343</v>
      </c>
      <c r="O256" s="11">
        <f t="shared" si="293"/>
        <v>110954.48279408761</v>
      </c>
      <c r="P256" s="22">
        <f t="shared" si="285"/>
        <v>7.281377479570744</v>
      </c>
      <c r="Q256" s="11">
        <f t="shared" si="286"/>
        <v>2439.2104207859634</v>
      </c>
      <c r="R256" s="7">
        <f t="shared" si="289"/>
        <v>236</v>
      </c>
      <c r="S256" s="11">
        <f t="shared" si="287"/>
        <v>16826.417648472663</v>
      </c>
      <c r="T256" s="11">
        <f t="shared" si="288"/>
        <v>21874.342943014464</v>
      </c>
      <c r="AB256" s="4">
        <f t="shared" si="321"/>
        <v>0</v>
      </c>
      <c r="AC256" s="3">
        <f t="shared" si="322"/>
        <v>12</v>
      </c>
      <c r="AD256" s="42">
        <f t="shared" si="323"/>
        <v>34.06</v>
      </c>
      <c r="AE256" s="3">
        <f t="shared" si="324"/>
        <v>58</v>
      </c>
      <c r="AF256" s="42">
        <f t="shared" si="325"/>
        <v>20.105</v>
      </c>
      <c r="AJ256" s="3">
        <v>9</v>
      </c>
      <c r="AL256" t="s">
        <v>2144</v>
      </c>
    </row>
    <row r="257" spans="1:38" x14ac:dyDescent="0.2">
      <c r="B257" s="4">
        <v>8</v>
      </c>
      <c r="C257" s="2" t="s">
        <v>773</v>
      </c>
      <c r="D257" s="29">
        <v>1308635</v>
      </c>
      <c r="E257" s="29">
        <v>6471283</v>
      </c>
      <c r="F257" s="4">
        <v>12</v>
      </c>
      <c r="G257" s="9">
        <v>32</v>
      </c>
      <c r="H257" s="6">
        <v>19.5</v>
      </c>
      <c r="I257" s="7">
        <v>58</v>
      </c>
      <c r="J257" s="7">
        <v>19</v>
      </c>
      <c r="K257" s="12">
        <v>23.1</v>
      </c>
      <c r="L257" s="19">
        <f t="shared" si="290"/>
        <v>12.53875</v>
      </c>
      <c r="M257" s="19">
        <f t="shared" si="291"/>
        <v>58.323083333333336</v>
      </c>
      <c r="N257" s="11">
        <f t="shared" si="292"/>
        <v>104367.26148938292</v>
      </c>
      <c r="O257" s="11">
        <f t="shared" si="293"/>
        <v>110955.7765150162</v>
      </c>
      <c r="P257" s="22">
        <f t="shared" si="285"/>
        <v>2.160578626201787</v>
      </c>
      <c r="Q257" s="11">
        <f t="shared" si="286"/>
        <v>2441.370999412165</v>
      </c>
      <c r="R257" s="7">
        <f t="shared" si="289"/>
        <v>237</v>
      </c>
      <c r="S257" s="11">
        <f t="shared" si="287"/>
        <v>16770.261548704661</v>
      </c>
      <c r="T257" s="11">
        <f t="shared" si="288"/>
        <v>21801.340013316061</v>
      </c>
      <c r="AB257" s="4">
        <f t="shared" si="321"/>
        <v>0</v>
      </c>
      <c r="AC257" s="3">
        <f t="shared" si="322"/>
        <v>12</v>
      </c>
      <c r="AD257" s="42">
        <f t="shared" si="323"/>
        <v>32.325000000000003</v>
      </c>
      <c r="AE257" s="3">
        <f t="shared" si="324"/>
        <v>58</v>
      </c>
      <c r="AF257" s="42">
        <f t="shared" si="325"/>
        <v>19.385000000000002</v>
      </c>
      <c r="AJ257" s="3">
        <v>9</v>
      </c>
      <c r="AL257" t="s">
        <v>427</v>
      </c>
    </row>
    <row r="258" spans="1:38" x14ac:dyDescent="0.2">
      <c r="A258" s="4">
        <v>1</v>
      </c>
      <c r="B258" s="4">
        <v>9</v>
      </c>
      <c r="C258" s="2" t="s">
        <v>774</v>
      </c>
      <c r="D258" s="7">
        <v>1301336</v>
      </c>
      <c r="E258" s="7">
        <v>6459778</v>
      </c>
      <c r="F258" s="4">
        <v>12</v>
      </c>
      <c r="G258" s="9">
        <v>25</v>
      </c>
      <c r="H258" s="6">
        <v>27.36</v>
      </c>
      <c r="I258" s="7">
        <v>58</v>
      </c>
      <c r="J258" s="7">
        <v>13</v>
      </c>
      <c r="K258" s="12">
        <v>0.24</v>
      </c>
      <c r="L258" s="19">
        <f t="shared" si="290"/>
        <v>12.424266666666666</v>
      </c>
      <c r="M258" s="19">
        <f t="shared" si="291"/>
        <v>58.21673333333333</v>
      </c>
      <c r="N258" s="11">
        <f t="shared" si="292"/>
        <v>104741.47367517331</v>
      </c>
      <c r="O258" s="11">
        <f t="shared" si="293"/>
        <v>110960.84630879323</v>
      </c>
      <c r="P258" s="22">
        <f t="shared" si="285"/>
        <v>13.624992697245748</v>
      </c>
      <c r="Q258" s="11">
        <f t="shared" si="286"/>
        <v>2454.995992109411</v>
      </c>
      <c r="R258" s="7">
        <f t="shared" si="289"/>
        <v>238</v>
      </c>
      <c r="S258" s="11">
        <f t="shared" si="287"/>
        <v>16792.997794765215</v>
      </c>
      <c r="T258" s="11">
        <f t="shared" si="288"/>
        <v>21830.89713319478</v>
      </c>
      <c r="V258" s="4">
        <v>9</v>
      </c>
      <c r="W258" s="4">
        <v>9</v>
      </c>
      <c r="X258" s="4">
        <v>9</v>
      </c>
      <c r="Y258" s="4">
        <v>9</v>
      </c>
      <c r="AB258" s="4">
        <f t="shared" si="321"/>
        <v>36</v>
      </c>
      <c r="AC258" s="3">
        <f t="shared" si="322"/>
        <v>12</v>
      </c>
      <c r="AD258" s="42">
        <f t="shared" si="323"/>
        <v>25.456</v>
      </c>
      <c r="AE258" s="3">
        <f t="shared" si="324"/>
        <v>58</v>
      </c>
      <c r="AF258" s="42">
        <f t="shared" si="325"/>
        <v>13.004</v>
      </c>
      <c r="AJ258" s="3">
        <v>9</v>
      </c>
      <c r="AK258" s="3">
        <v>2</v>
      </c>
      <c r="AL258" t="s">
        <v>2145</v>
      </c>
    </row>
    <row r="259" spans="1:38" x14ac:dyDescent="0.2">
      <c r="B259" s="4">
        <v>8</v>
      </c>
      <c r="C259" s="2" t="s">
        <v>775</v>
      </c>
      <c r="D259" s="29">
        <v>1318128</v>
      </c>
      <c r="E259" s="29">
        <v>6472188</v>
      </c>
      <c r="F259" s="4">
        <v>12</v>
      </c>
      <c r="G259" s="9">
        <v>41</v>
      </c>
      <c r="H259" s="6">
        <v>59.28</v>
      </c>
      <c r="I259" s="7">
        <v>58</v>
      </c>
      <c r="J259" s="7">
        <v>20</v>
      </c>
      <c r="K259" s="12">
        <v>6.78</v>
      </c>
      <c r="L259" s="19">
        <f t="shared" si="290"/>
        <v>12.6998</v>
      </c>
      <c r="M259" s="19">
        <f t="shared" si="291"/>
        <v>58.335216666666668</v>
      </c>
      <c r="N259" s="11">
        <f t="shared" si="292"/>
        <v>103791.24080694185</v>
      </c>
      <c r="O259" s="11">
        <f t="shared" si="293"/>
        <v>110948.21224343329</v>
      </c>
      <c r="P259" s="22">
        <f t="shared" si="285"/>
        <v>20.880118869393442</v>
      </c>
      <c r="Q259" s="11">
        <f t="shared" si="286"/>
        <v>2475.8761109788043</v>
      </c>
      <c r="R259" s="7">
        <f t="shared" si="289"/>
        <v>239</v>
      </c>
      <c r="S259" s="11">
        <f t="shared" si="287"/>
        <v>16864.963634617128</v>
      </c>
      <c r="T259" s="11">
        <f t="shared" si="288"/>
        <v>21924.452725002269</v>
      </c>
      <c r="W259" s="4">
        <v>9</v>
      </c>
      <c r="AB259" s="4">
        <f t="shared" si="321"/>
        <v>9</v>
      </c>
      <c r="AC259" s="3">
        <f t="shared" si="322"/>
        <v>12</v>
      </c>
      <c r="AD259" s="42">
        <f t="shared" si="323"/>
        <v>41.988</v>
      </c>
      <c r="AE259" s="3">
        <f t="shared" si="324"/>
        <v>58</v>
      </c>
      <c r="AF259" s="42">
        <f t="shared" si="325"/>
        <v>20.113</v>
      </c>
      <c r="AJ259" s="3">
        <v>9</v>
      </c>
      <c r="AL259" s="13" t="s">
        <v>3056</v>
      </c>
    </row>
    <row r="260" spans="1:38" x14ac:dyDescent="0.2">
      <c r="A260" s="4">
        <v>1</v>
      </c>
      <c r="B260" s="4">
        <v>9</v>
      </c>
      <c r="C260" s="2" t="s">
        <v>776</v>
      </c>
      <c r="D260" s="29">
        <v>1317610</v>
      </c>
      <c r="E260" s="29">
        <v>6472251</v>
      </c>
      <c r="F260" s="4">
        <v>12</v>
      </c>
      <c r="G260" s="9">
        <v>41</v>
      </c>
      <c r="H260" s="6">
        <v>27.3</v>
      </c>
      <c r="I260" s="7">
        <v>58</v>
      </c>
      <c r="J260" s="7">
        <v>20</v>
      </c>
      <c r="K260" s="12">
        <v>8.0399999999999991</v>
      </c>
      <c r="L260" s="19">
        <f t="shared" si="290"/>
        <v>12.690916666666666</v>
      </c>
      <c r="M260" s="19">
        <f t="shared" si="291"/>
        <v>58.335566666666665</v>
      </c>
      <c r="N260" s="11">
        <f t="shared" si="292"/>
        <v>103823.0755592911</v>
      </c>
      <c r="O260" s="11">
        <f t="shared" si="293"/>
        <v>110948.62653829825</v>
      </c>
      <c r="P260" s="22">
        <f t="shared" si="285"/>
        <v>0.52181701773706068</v>
      </c>
      <c r="Q260" s="11">
        <f t="shared" si="286"/>
        <v>2476.3979279965415</v>
      </c>
      <c r="R260" s="7">
        <f t="shared" si="289"/>
        <v>240</v>
      </c>
      <c r="S260" s="11">
        <f t="shared" si="287"/>
        <v>16798.232611576539</v>
      </c>
      <c r="T260" s="11">
        <f t="shared" si="288"/>
        <v>21837.702395049502</v>
      </c>
      <c r="AB260" s="4">
        <f t="shared" si="321"/>
        <v>0</v>
      </c>
      <c r="AC260" s="3">
        <f t="shared" si="322"/>
        <v>12</v>
      </c>
      <c r="AD260" s="42">
        <f t="shared" si="323"/>
        <v>41.454999999999998</v>
      </c>
      <c r="AE260" s="3">
        <f t="shared" si="324"/>
        <v>58</v>
      </c>
      <c r="AF260" s="42">
        <f t="shared" si="325"/>
        <v>20.134</v>
      </c>
      <c r="AJ260" s="3">
        <v>9</v>
      </c>
      <c r="AK260" s="3">
        <v>1</v>
      </c>
      <c r="AL260" t="s">
        <v>330</v>
      </c>
    </row>
    <row r="261" spans="1:38" x14ac:dyDescent="0.2">
      <c r="B261" s="4">
        <v>9</v>
      </c>
      <c r="C261" s="2" t="s">
        <v>777</v>
      </c>
      <c r="D261" s="29">
        <v>1318528</v>
      </c>
      <c r="E261" s="29">
        <v>6473228</v>
      </c>
      <c r="F261" s="4">
        <v>12</v>
      </c>
      <c r="G261" s="9">
        <v>42</v>
      </c>
      <c r="H261" s="6">
        <v>20.9</v>
      </c>
      <c r="I261" s="7">
        <v>58</v>
      </c>
      <c r="J261" s="7">
        <v>20</v>
      </c>
      <c r="K261" s="12">
        <v>41</v>
      </c>
      <c r="L261" s="19">
        <f t="shared" si="290"/>
        <v>12.705805555555555</v>
      </c>
      <c r="M261" s="19">
        <f t="shared" si="291"/>
        <v>58.344722222222224</v>
      </c>
      <c r="N261" s="11">
        <f t="shared" si="292"/>
        <v>103773.66426983291</v>
      </c>
      <c r="O261" s="11">
        <f t="shared" si="293"/>
        <v>110947.96158845177</v>
      </c>
      <c r="P261" s="22">
        <f t="shared" si="285"/>
        <v>1.3406166491581402</v>
      </c>
      <c r="Q261" s="11">
        <f t="shared" si="286"/>
        <v>2477.7385446456997</v>
      </c>
      <c r="R261" s="7">
        <f t="shared" si="289"/>
        <v>241</v>
      </c>
      <c r="S261" s="11">
        <f t="shared" si="287"/>
        <v>16737.586517357671</v>
      </c>
      <c r="T261" s="11">
        <f t="shared" si="288"/>
        <v>21758.862472564975</v>
      </c>
      <c r="AB261" s="4">
        <f t="shared" si="321"/>
        <v>0</v>
      </c>
      <c r="AC261" s="3">
        <f t="shared" si="322"/>
        <v>12</v>
      </c>
      <c r="AD261" s="42">
        <f t="shared" si="323"/>
        <v>42.348333333333336</v>
      </c>
      <c r="AE261" s="3">
        <f t="shared" si="324"/>
        <v>58</v>
      </c>
      <c r="AF261" s="42">
        <f t="shared" si="325"/>
        <v>20.683333333333334</v>
      </c>
      <c r="AJ261" s="3">
        <v>8</v>
      </c>
      <c r="AK261" s="3">
        <v>2</v>
      </c>
      <c r="AL261" s="13" t="s">
        <v>3057</v>
      </c>
    </row>
    <row r="262" spans="1:38" x14ac:dyDescent="0.2">
      <c r="B262" s="4">
        <v>8</v>
      </c>
      <c r="C262" s="2" t="s">
        <v>778</v>
      </c>
      <c r="D262" s="29">
        <v>1321934</v>
      </c>
      <c r="E262" s="29">
        <v>6467272</v>
      </c>
      <c r="F262" s="4">
        <v>12</v>
      </c>
      <c r="G262" s="9">
        <v>46</v>
      </c>
      <c r="H262" s="6">
        <v>6.5</v>
      </c>
      <c r="I262" s="7">
        <v>58</v>
      </c>
      <c r="J262" s="7">
        <v>17</v>
      </c>
      <c r="K262" s="12">
        <v>33.700000000000003</v>
      </c>
      <c r="L262" s="19">
        <f t="shared" si="290"/>
        <v>12.768472222222222</v>
      </c>
      <c r="M262" s="19">
        <f t="shared" si="291"/>
        <v>58.292694444444443</v>
      </c>
      <c r="N262" s="11">
        <f t="shared" si="292"/>
        <v>103531.10199819434</v>
      </c>
      <c r="O262" s="11">
        <f t="shared" si="293"/>
        <v>110944.81155204793</v>
      </c>
      <c r="P262" s="22">
        <f t="shared" si="285"/>
        <v>6.8611057417882719</v>
      </c>
      <c r="Q262" s="11">
        <f t="shared" si="286"/>
        <v>2484.5996503874881</v>
      </c>
      <c r="R262" s="7">
        <f t="shared" si="289"/>
        <v>242</v>
      </c>
      <c r="S262" s="11">
        <f t="shared" si="287"/>
        <v>16714.5794662431</v>
      </c>
      <c r="T262" s="11">
        <f t="shared" si="288"/>
        <v>21728.953306116029</v>
      </c>
      <c r="AB262" s="4">
        <f t="shared" si="321"/>
        <v>0</v>
      </c>
      <c r="AC262" s="3">
        <f t="shared" si="322"/>
        <v>12</v>
      </c>
      <c r="AD262" s="42">
        <f t="shared" si="323"/>
        <v>46.108333333333334</v>
      </c>
      <c r="AE262" s="3">
        <f t="shared" si="324"/>
        <v>58</v>
      </c>
      <c r="AF262" s="42">
        <f t="shared" si="325"/>
        <v>17.561666666666667</v>
      </c>
      <c r="AJ262" s="3">
        <v>9</v>
      </c>
      <c r="AK262" s="3">
        <v>2</v>
      </c>
      <c r="AL262" t="s">
        <v>2146</v>
      </c>
    </row>
    <row r="263" spans="1:38" x14ac:dyDescent="0.2">
      <c r="B263" s="4">
        <v>9</v>
      </c>
      <c r="C263" s="2" t="s">
        <v>779</v>
      </c>
      <c r="D263" s="29">
        <v>1327835</v>
      </c>
      <c r="E263" s="29">
        <v>6461081</v>
      </c>
      <c r="F263" s="4">
        <v>12</v>
      </c>
      <c r="G263" s="9">
        <v>52</v>
      </c>
      <c r="H263" s="6">
        <v>24.7</v>
      </c>
      <c r="I263" s="7">
        <v>58</v>
      </c>
      <c r="J263" s="7">
        <v>14</v>
      </c>
      <c r="K263" s="12">
        <v>22.4</v>
      </c>
      <c r="L263" s="19">
        <f t="shared" si="290"/>
        <v>12.873527777777777</v>
      </c>
      <c r="M263" s="19">
        <f t="shared" si="291"/>
        <v>58.239555555555555</v>
      </c>
      <c r="N263" s="11">
        <f t="shared" si="292"/>
        <v>103144.60984751223</v>
      </c>
      <c r="O263" s="11">
        <f t="shared" si="293"/>
        <v>110939.73740642099</v>
      </c>
      <c r="P263" s="22">
        <f t="shared" si="285"/>
        <v>8.5527938125503766</v>
      </c>
      <c r="Q263" s="11">
        <f t="shared" si="286"/>
        <v>2493.1524442000386</v>
      </c>
      <c r="R263" s="7">
        <f t="shared" si="289"/>
        <v>243</v>
      </c>
      <c r="S263" s="11">
        <f t="shared" si="287"/>
        <v>16703.095387480094</v>
      </c>
      <c r="T263" s="11">
        <f t="shared" si="288"/>
        <v>21714.024003724124</v>
      </c>
      <c r="AB263" s="4">
        <f t="shared" si="321"/>
        <v>0</v>
      </c>
      <c r="AC263" s="3">
        <f t="shared" si="322"/>
        <v>12</v>
      </c>
      <c r="AD263" s="42">
        <f t="shared" si="323"/>
        <v>52.411666666666669</v>
      </c>
      <c r="AE263" s="3">
        <f t="shared" si="324"/>
        <v>58</v>
      </c>
      <c r="AF263" s="42">
        <f t="shared" si="325"/>
        <v>14.373333333333333</v>
      </c>
      <c r="AJ263" s="3">
        <v>9</v>
      </c>
      <c r="AL263" t="s">
        <v>2147</v>
      </c>
    </row>
    <row r="264" spans="1:38" x14ac:dyDescent="0.2">
      <c r="A264" s="4">
        <v>1</v>
      </c>
      <c r="B264" s="4">
        <v>9</v>
      </c>
      <c r="C264" s="2" t="s">
        <v>780</v>
      </c>
      <c r="D264" s="7">
        <v>1328641</v>
      </c>
      <c r="E264" s="7">
        <v>6466340</v>
      </c>
      <c r="F264" s="4">
        <v>12</v>
      </c>
      <c r="G264" s="9">
        <v>53</v>
      </c>
      <c r="H264" s="6">
        <v>0.12</v>
      </c>
      <c r="I264" s="7">
        <v>58</v>
      </c>
      <c r="J264" s="7">
        <v>17</v>
      </c>
      <c r="K264" s="12">
        <v>13.26</v>
      </c>
      <c r="L264" s="19">
        <f t="shared" si="290"/>
        <v>12.883366666666667</v>
      </c>
      <c r="M264" s="19">
        <f t="shared" si="291"/>
        <v>58.287016666666666</v>
      </c>
      <c r="N264" s="11">
        <f t="shared" si="292"/>
        <v>103128.40070271486</v>
      </c>
      <c r="O264" s="11">
        <f t="shared" si="293"/>
        <v>110939.62892250733</v>
      </c>
      <c r="P264" s="22">
        <f t="shared" si="285"/>
        <v>5.3204057176121449</v>
      </c>
      <c r="Q264" s="11">
        <f t="shared" si="286"/>
        <v>2498.4728499176508</v>
      </c>
      <c r="R264" s="7">
        <f t="shared" si="289"/>
        <v>244</v>
      </c>
      <c r="S264" s="11">
        <f t="shared" si="287"/>
        <v>16670.138523221045</v>
      </c>
      <c r="T264" s="11">
        <f t="shared" si="288"/>
        <v>21671.180080187358</v>
      </c>
      <c r="AB264" s="4">
        <f t="shared" si="321"/>
        <v>0</v>
      </c>
      <c r="AC264" s="3">
        <f t="shared" si="322"/>
        <v>12</v>
      </c>
      <c r="AD264" s="42">
        <f t="shared" si="323"/>
        <v>53.002000000000002</v>
      </c>
      <c r="AE264" s="3">
        <f t="shared" si="324"/>
        <v>58</v>
      </c>
      <c r="AF264" s="42">
        <f t="shared" si="325"/>
        <v>17.221</v>
      </c>
      <c r="AJ264" s="3">
        <v>9</v>
      </c>
      <c r="AL264" t="s">
        <v>2148</v>
      </c>
    </row>
    <row r="265" spans="1:38" x14ac:dyDescent="0.2">
      <c r="A265" s="4">
        <v>1</v>
      </c>
      <c r="B265" s="4">
        <v>9</v>
      </c>
      <c r="C265" s="2" t="s">
        <v>781</v>
      </c>
      <c r="D265" s="29">
        <v>1330005</v>
      </c>
      <c r="E265" s="29">
        <v>6471075</v>
      </c>
      <c r="F265" s="4">
        <v>12</v>
      </c>
      <c r="G265" s="9">
        <v>54</v>
      </c>
      <c r="H265" s="6">
        <v>11.2</v>
      </c>
      <c r="I265" s="7">
        <v>58</v>
      </c>
      <c r="J265" s="7">
        <v>19</v>
      </c>
      <c r="K265" s="12">
        <v>48</v>
      </c>
      <c r="L265" s="19">
        <f t="shared" si="290"/>
        <v>12.903111111111111</v>
      </c>
      <c r="M265" s="19">
        <f t="shared" si="291"/>
        <v>58.33</v>
      </c>
      <c r="N265" s="11">
        <f t="shared" si="292"/>
        <v>103076.30373381097</v>
      </c>
      <c r="O265" s="11">
        <f t="shared" si="293"/>
        <v>110939.05366020916</v>
      </c>
      <c r="P265" s="22">
        <f t="shared" si="285"/>
        <v>4.9275471585769726</v>
      </c>
      <c r="Q265" s="11">
        <f t="shared" si="286"/>
        <v>2503.4003970762278</v>
      </c>
      <c r="R265" s="7">
        <f t="shared" si="289"/>
        <v>245</v>
      </c>
      <c r="S265" s="11">
        <f t="shared" si="287"/>
        <v>16634.840189551425</v>
      </c>
      <c r="T265" s="11">
        <f t="shared" si="288"/>
        <v>21625.292246416855</v>
      </c>
      <c r="V265" s="4">
        <v>9</v>
      </c>
      <c r="W265" s="4">
        <v>9</v>
      </c>
      <c r="AB265" s="4">
        <f t="shared" si="321"/>
        <v>18</v>
      </c>
      <c r="AC265" s="3">
        <f t="shared" si="322"/>
        <v>12</v>
      </c>
      <c r="AD265" s="42">
        <f t="shared" si="323"/>
        <v>54.186666666666667</v>
      </c>
      <c r="AE265" s="3">
        <f t="shared" si="324"/>
        <v>58</v>
      </c>
      <c r="AF265" s="42">
        <f t="shared" si="325"/>
        <v>19.8</v>
      </c>
      <c r="AJ265" s="3">
        <v>9</v>
      </c>
      <c r="AK265" s="57">
        <v>1</v>
      </c>
      <c r="AL265" t="s">
        <v>2149</v>
      </c>
    </row>
    <row r="266" spans="1:38" x14ac:dyDescent="0.2">
      <c r="B266" s="4">
        <v>8</v>
      </c>
      <c r="C266" s="2" t="s">
        <v>782</v>
      </c>
      <c r="D266" s="29">
        <v>1352136</v>
      </c>
      <c r="E266" s="29">
        <v>6476053</v>
      </c>
      <c r="F266" s="4">
        <v>13</v>
      </c>
      <c r="G266" s="9">
        <v>16</v>
      </c>
      <c r="H266" s="6">
        <v>38.200000000000003</v>
      </c>
      <c r="I266" s="7">
        <v>58</v>
      </c>
      <c r="J266" s="7">
        <v>22</v>
      </c>
      <c r="K266" s="12">
        <v>57.6</v>
      </c>
      <c r="L266" s="19">
        <f t="shared" ref="L266:L294" si="362">(H266/60+G266)/60+F266</f>
        <v>13.277277777777778</v>
      </c>
      <c r="M266" s="19">
        <f t="shared" ref="M266:M294" si="363">(K266/60+J266)/60+I266</f>
        <v>58.382666666666665</v>
      </c>
      <c r="N266" s="11">
        <f t="shared" ref="N266:N294" si="364">D266/L266</f>
        <v>101838.34537702256</v>
      </c>
      <c r="O266" s="11">
        <f t="shared" ref="O266:O294" si="365">E266/M266</f>
        <v>110924.24121314546</v>
      </c>
      <c r="P266" s="22">
        <f t="shared" si="285"/>
        <v>22.683951265156608</v>
      </c>
      <c r="Q266" s="11">
        <f t="shared" si="286"/>
        <v>2526.0843483413846</v>
      </c>
      <c r="R266" s="7">
        <f t="shared" si="289"/>
        <v>246</v>
      </c>
      <c r="S266" s="11">
        <f t="shared" si="287"/>
        <v>16717.338695527538</v>
      </c>
      <c r="T266" s="11">
        <f t="shared" si="288"/>
        <v>21732.540304185801</v>
      </c>
      <c r="AB266" s="4">
        <f t="shared" si="321"/>
        <v>0</v>
      </c>
      <c r="AC266" s="3">
        <f t="shared" si="322"/>
        <v>13</v>
      </c>
      <c r="AD266" s="42">
        <f t="shared" si="323"/>
        <v>16.636666666666667</v>
      </c>
      <c r="AE266" s="3">
        <f t="shared" si="324"/>
        <v>58</v>
      </c>
      <c r="AF266" s="42">
        <f t="shared" si="325"/>
        <v>22.96</v>
      </c>
      <c r="AJ266" s="3">
        <v>9</v>
      </c>
      <c r="AL266" t="s">
        <v>2150</v>
      </c>
    </row>
    <row r="267" spans="1:38" x14ac:dyDescent="0.2">
      <c r="B267" s="4">
        <v>9</v>
      </c>
      <c r="C267" s="2" t="s">
        <v>784</v>
      </c>
      <c r="D267" s="7">
        <v>1352169</v>
      </c>
      <c r="E267" s="7">
        <v>6476087</v>
      </c>
      <c r="F267" s="4">
        <v>13</v>
      </c>
      <c r="G267" s="9">
        <v>16</v>
      </c>
      <c r="H267" s="6">
        <v>40.14</v>
      </c>
      <c r="I267" s="7">
        <v>58</v>
      </c>
      <c r="J267" s="7">
        <v>22</v>
      </c>
      <c r="K267" s="12">
        <v>58.74</v>
      </c>
      <c r="L267" s="19">
        <f t="shared" si="362"/>
        <v>13.277816666666666</v>
      </c>
      <c r="M267" s="19">
        <f t="shared" si="363"/>
        <v>58.382983333333335</v>
      </c>
      <c r="N267" s="11">
        <f t="shared" si="364"/>
        <v>101836.6975494214</v>
      </c>
      <c r="O267" s="11">
        <f t="shared" si="365"/>
        <v>110924.22192653739</v>
      </c>
      <c r="P267" s="22">
        <f t="shared" si="285"/>
        <v>4.7381430961928539E-2</v>
      </c>
      <c r="Q267" s="11">
        <f t="shared" si="286"/>
        <v>2526.1317297723467</v>
      </c>
      <c r="R267" s="7">
        <f t="shared" si="289"/>
        <v>247</v>
      </c>
      <c r="S267" s="11">
        <f t="shared" si="287"/>
        <v>16649.969457770771</v>
      </c>
      <c r="T267" s="11">
        <f t="shared" si="288"/>
        <v>21644.960295102002</v>
      </c>
      <c r="AB267" s="4">
        <f t="shared" si="321"/>
        <v>0</v>
      </c>
      <c r="AC267" s="3">
        <f t="shared" si="322"/>
        <v>13</v>
      </c>
      <c r="AD267" s="42">
        <f t="shared" si="323"/>
        <v>16.669</v>
      </c>
      <c r="AE267" s="3">
        <f t="shared" si="324"/>
        <v>58</v>
      </c>
      <c r="AF267" s="42">
        <f t="shared" si="325"/>
        <v>22.978999999999999</v>
      </c>
      <c r="AJ267" s="3">
        <v>9</v>
      </c>
      <c r="AL267" t="s">
        <v>2157</v>
      </c>
    </row>
    <row r="268" spans="1:38" x14ac:dyDescent="0.2">
      <c r="B268" s="4">
        <v>9</v>
      </c>
      <c r="C268" s="2" t="s">
        <v>785</v>
      </c>
      <c r="D268" s="7">
        <v>1352195</v>
      </c>
      <c r="E268" s="7">
        <v>6469600</v>
      </c>
      <c r="F268" s="4">
        <v>13</v>
      </c>
      <c r="G268" s="9">
        <v>16</v>
      </c>
      <c r="H268" s="6">
        <v>56.7</v>
      </c>
      <c r="I268" s="7">
        <v>58</v>
      </c>
      <c r="J268" s="7">
        <v>19</v>
      </c>
      <c r="K268" s="12">
        <v>29.28</v>
      </c>
      <c r="L268" s="19">
        <f t="shared" si="362"/>
        <v>13.282416666666666</v>
      </c>
      <c r="M268" s="19">
        <f t="shared" si="363"/>
        <v>58.324800000000003</v>
      </c>
      <c r="N268" s="11">
        <f t="shared" si="364"/>
        <v>101803.3866828953</v>
      </c>
      <c r="O268" s="11">
        <f t="shared" si="365"/>
        <v>110923.65511754862</v>
      </c>
      <c r="P268" s="22">
        <f t="shared" si="285"/>
        <v>6.4870521039991651</v>
      </c>
      <c r="Q268" s="11">
        <f t="shared" si="286"/>
        <v>2532.618781876346</v>
      </c>
      <c r="R268" s="7">
        <f t="shared" si="289"/>
        <v>248</v>
      </c>
      <c r="S268" s="11">
        <f t="shared" si="287"/>
        <v>16625.416842317303</v>
      </c>
      <c r="T268" s="11">
        <f t="shared" si="288"/>
        <v>21613.041895012495</v>
      </c>
      <c r="AB268" s="4">
        <f t="shared" si="321"/>
        <v>0</v>
      </c>
      <c r="AC268" s="3">
        <f t="shared" si="322"/>
        <v>13</v>
      </c>
      <c r="AD268" s="42">
        <f t="shared" si="323"/>
        <v>16.945</v>
      </c>
      <c r="AE268" s="3">
        <f t="shared" si="324"/>
        <v>58</v>
      </c>
      <c r="AF268" s="42">
        <f t="shared" si="325"/>
        <v>19.488</v>
      </c>
      <c r="AJ268" s="3">
        <v>7</v>
      </c>
      <c r="AK268" s="3">
        <v>1</v>
      </c>
      <c r="AL268" s="13" t="s">
        <v>2158</v>
      </c>
    </row>
    <row r="269" spans="1:38" x14ac:dyDescent="0.2">
      <c r="A269" s="4">
        <v>1</v>
      </c>
      <c r="B269" s="4">
        <v>9</v>
      </c>
      <c r="C269" t="s">
        <v>2856</v>
      </c>
      <c r="D269" s="29">
        <v>1372170</v>
      </c>
      <c r="E269" s="29">
        <v>6474543</v>
      </c>
      <c r="F269" s="4">
        <v>13</v>
      </c>
      <c r="G269" s="9">
        <v>37</v>
      </c>
      <c r="H269" s="6">
        <v>13.14</v>
      </c>
      <c r="I269" s="7">
        <v>58</v>
      </c>
      <c r="J269" s="7">
        <v>22</v>
      </c>
      <c r="K269" s="12">
        <v>31.5</v>
      </c>
      <c r="L269" s="19">
        <f t="shared" si="362"/>
        <v>13.620316666666668</v>
      </c>
      <c r="M269" s="19">
        <f t="shared" si="363"/>
        <v>58.375416666666666</v>
      </c>
      <c r="N269" s="11">
        <f t="shared" si="364"/>
        <v>100744.35371669038</v>
      </c>
      <c r="O269" s="11">
        <f t="shared" si="365"/>
        <v>110912.15051998201</v>
      </c>
      <c r="P269" s="22">
        <f t="shared" si="285"/>
        <v>20.577508935728833</v>
      </c>
      <c r="Q269" s="11">
        <f t="shared" si="286"/>
        <v>2553.1962908120749</v>
      </c>
      <c r="R269" s="7">
        <f t="shared" si="289"/>
        <v>249</v>
      </c>
      <c r="S269" s="11">
        <f t="shared" si="287"/>
        <v>16693.186993743206</v>
      </c>
      <c r="T269" s="11">
        <f t="shared" si="288"/>
        <v>21701.143091866168</v>
      </c>
      <c r="AB269" s="4">
        <f t="shared" ref="AB269" si="366">SUM(U269:AA269)</f>
        <v>0</v>
      </c>
      <c r="AC269" s="3">
        <f t="shared" ref="AC269" si="367">F269</f>
        <v>13</v>
      </c>
      <c r="AD269" s="42">
        <f t="shared" ref="AD269" si="368">G269+H269/60</f>
        <v>37.219000000000001</v>
      </c>
      <c r="AE269" s="3">
        <f t="shared" ref="AE269" si="369">I269</f>
        <v>58</v>
      </c>
      <c r="AF269" s="42">
        <f t="shared" ref="AF269" si="370">J269+K269/60</f>
        <v>22.524999999999999</v>
      </c>
      <c r="AJ269" s="3">
        <v>9</v>
      </c>
      <c r="AL269" s="13" t="s">
        <v>2961</v>
      </c>
    </row>
    <row r="270" spans="1:38" x14ac:dyDescent="0.2">
      <c r="B270" s="4">
        <v>8</v>
      </c>
      <c r="C270" s="2" t="s">
        <v>803</v>
      </c>
      <c r="D270" s="29">
        <v>1374184</v>
      </c>
      <c r="E270" s="29">
        <v>6480143</v>
      </c>
      <c r="F270" s="4">
        <v>13</v>
      </c>
      <c r="G270" s="9">
        <v>39</v>
      </c>
      <c r="H270" s="6">
        <v>5.9</v>
      </c>
      <c r="I270" s="7">
        <v>58</v>
      </c>
      <c r="J270" s="7">
        <v>25</v>
      </c>
      <c r="K270" s="12">
        <v>34.5</v>
      </c>
      <c r="L270" s="19">
        <f t="shared" si="362"/>
        <v>13.65163888888889</v>
      </c>
      <c r="M270" s="19">
        <f t="shared" si="363"/>
        <v>58.426250000000003</v>
      </c>
      <c r="N270" s="11">
        <f t="shared" si="364"/>
        <v>100660.73466962656</v>
      </c>
      <c r="O270" s="11">
        <f t="shared" si="365"/>
        <v>110911.4995400184</v>
      </c>
      <c r="P270" s="22">
        <f t="shared" si="285"/>
        <v>5.9511508130780895</v>
      </c>
      <c r="Q270" s="11">
        <f t="shared" si="286"/>
        <v>2559.1474416251531</v>
      </c>
      <c r="R270" s="7">
        <f t="shared" si="289"/>
        <v>250</v>
      </c>
      <c r="S270" s="11">
        <f t="shared" si="287"/>
        <v>16665.168139862999</v>
      </c>
      <c r="T270" s="11">
        <f t="shared" si="288"/>
        <v>21664.7185818219</v>
      </c>
      <c r="AB270" s="4">
        <f t="shared" si="321"/>
        <v>0</v>
      </c>
      <c r="AC270" s="3">
        <f t="shared" si="322"/>
        <v>13</v>
      </c>
      <c r="AD270" s="42">
        <f t="shared" si="323"/>
        <v>39.098333333333336</v>
      </c>
      <c r="AE270" s="3">
        <f t="shared" si="324"/>
        <v>58</v>
      </c>
      <c r="AF270" s="42">
        <f t="shared" si="325"/>
        <v>25.574999999999999</v>
      </c>
      <c r="AJ270" s="3">
        <v>9</v>
      </c>
      <c r="AK270" s="57">
        <v>1</v>
      </c>
      <c r="AL270" t="s">
        <v>2159</v>
      </c>
    </row>
    <row r="271" spans="1:38" x14ac:dyDescent="0.2">
      <c r="B271" s="4">
        <v>9</v>
      </c>
      <c r="C271" s="1" t="s">
        <v>804</v>
      </c>
      <c r="D271" s="7">
        <v>1389760</v>
      </c>
      <c r="E271" s="7">
        <v>6447460</v>
      </c>
      <c r="F271" s="4">
        <v>13</v>
      </c>
      <c r="G271" s="9">
        <v>56</v>
      </c>
      <c r="H271" s="6">
        <v>1.02</v>
      </c>
      <c r="I271" s="7">
        <v>58</v>
      </c>
      <c r="J271" s="7">
        <v>8</v>
      </c>
      <c r="K271" s="12">
        <v>13.8</v>
      </c>
      <c r="L271" s="19">
        <f t="shared" si="362"/>
        <v>13.933616666666667</v>
      </c>
      <c r="M271" s="19">
        <f t="shared" si="363"/>
        <v>58.137166666666666</v>
      </c>
      <c r="N271" s="11">
        <f t="shared" si="364"/>
        <v>99741.512433359603</v>
      </c>
      <c r="O271" s="11">
        <f t="shared" si="365"/>
        <v>110900.82936044928</v>
      </c>
      <c r="P271" s="22">
        <f t="shared" si="285"/>
        <v>36.204837591128623</v>
      </c>
      <c r="Q271" s="11">
        <f t="shared" si="286"/>
        <v>2595.3522792162817</v>
      </c>
      <c r="R271" s="7">
        <f t="shared" si="289"/>
        <v>251</v>
      </c>
      <c r="S271" s="11">
        <f t="shared" si="287"/>
        <v>16833.599643681697</v>
      </c>
      <c r="T271" s="11">
        <f t="shared" si="288"/>
        <v>21883.679536786207</v>
      </c>
      <c r="AB271" s="4">
        <f t="shared" si="321"/>
        <v>0</v>
      </c>
      <c r="AC271" s="3">
        <f t="shared" si="322"/>
        <v>13</v>
      </c>
      <c r="AD271" s="42">
        <f t="shared" si="323"/>
        <v>56.017000000000003</v>
      </c>
      <c r="AE271" s="3">
        <f t="shared" si="324"/>
        <v>58</v>
      </c>
      <c r="AF271" s="42">
        <f t="shared" si="325"/>
        <v>8.23</v>
      </c>
      <c r="AJ271" s="3">
        <v>9</v>
      </c>
      <c r="AK271" s="3">
        <v>1</v>
      </c>
      <c r="AL271" t="s">
        <v>562</v>
      </c>
    </row>
    <row r="272" spans="1:38" x14ac:dyDescent="0.2">
      <c r="B272" s="4">
        <v>8</v>
      </c>
      <c r="C272" s="2" t="s">
        <v>3009</v>
      </c>
      <c r="D272" s="29">
        <v>1381578</v>
      </c>
      <c r="E272" s="29">
        <v>6460706</v>
      </c>
      <c r="F272" s="4">
        <v>13</v>
      </c>
      <c r="G272" s="9">
        <v>47</v>
      </c>
      <c r="H272" s="6">
        <v>17</v>
      </c>
      <c r="I272" s="7">
        <v>58</v>
      </c>
      <c r="J272" s="7">
        <v>15</v>
      </c>
      <c r="K272" s="12">
        <v>14</v>
      </c>
      <c r="L272" s="19">
        <f t="shared" si="362"/>
        <v>13.788055555555555</v>
      </c>
      <c r="M272" s="19">
        <f t="shared" si="363"/>
        <v>58.253888888888888</v>
      </c>
      <c r="N272" s="11">
        <f t="shared" si="364"/>
        <v>100201.07581038338</v>
      </c>
      <c r="O272" s="11">
        <f t="shared" si="365"/>
        <v>110906.0034141736</v>
      </c>
      <c r="P272" s="22">
        <f t="shared" si="285"/>
        <v>15.569253032820811</v>
      </c>
      <c r="Q272" s="11">
        <f t="shared" si="286"/>
        <v>2610.9215322491023</v>
      </c>
      <c r="R272" s="7">
        <f t="shared" si="289"/>
        <v>252</v>
      </c>
      <c r="S272" s="11">
        <f t="shared" si="287"/>
        <v>16867.381962307692</v>
      </c>
      <c r="T272" s="11">
        <f t="shared" si="288"/>
        <v>21927.596551000002</v>
      </c>
      <c r="AB272" s="4">
        <f t="shared" si="321"/>
        <v>0</v>
      </c>
      <c r="AC272" s="3">
        <f t="shared" si="322"/>
        <v>13</v>
      </c>
      <c r="AD272" s="42">
        <f t="shared" si="323"/>
        <v>47.283333333333331</v>
      </c>
      <c r="AE272" s="3">
        <f t="shared" si="324"/>
        <v>58</v>
      </c>
      <c r="AF272" s="42">
        <f t="shared" si="325"/>
        <v>15.233333333333333</v>
      </c>
      <c r="AJ272" s="3">
        <v>7</v>
      </c>
      <c r="AL272" t="s">
        <v>232</v>
      </c>
    </row>
    <row r="273" spans="1:38" x14ac:dyDescent="0.2">
      <c r="B273" s="4">
        <v>8</v>
      </c>
      <c r="C273" s="1" t="s">
        <v>805</v>
      </c>
      <c r="D273" s="7">
        <v>1377454</v>
      </c>
      <c r="E273" s="7">
        <v>6458442</v>
      </c>
      <c r="F273" s="4">
        <v>13</v>
      </c>
      <c r="G273" s="9">
        <v>42</v>
      </c>
      <c r="H273" s="6">
        <v>8.64</v>
      </c>
      <c r="I273" s="7">
        <v>58</v>
      </c>
      <c r="J273" s="7">
        <v>13</v>
      </c>
      <c r="K273" s="12">
        <v>56.88</v>
      </c>
      <c r="L273" s="19">
        <f t="shared" si="362"/>
        <v>13.702400000000001</v>
      </c>
      <c r="M273" s="19">
        <f t="shared" si="363"/>
        <v>58.232466666666667</v>
      </c>
      <c r="N273" s="11">
        <f t="shared" si="364"/>
        <v>100526.47711349836</v>
      </c>
      <c r="O273" s="11">
        <f t="shared" si="365"/>
        <v>110907.92421638788</v>
      </c>
      <c r="P273" s="22">
        <f t="shared" si="285"/>
        <v>4.7045798962287799</v>
      </c>
      <c r="Q273" s="11">
        <f t="shared" si="286"/>
        <v>2615.6261121453313</v>
      </c>
      <c r="R273" s="7">
        <f t="shared" si="289"/>
        <v>253</v>
      </c>
      <c r="S273" s="11">
        <f t="shared" si="287"/>
        <v>16830.985417283002</v>
      </c>
      <c r="T273" s="11">
        <f t="shared" si="288"/>
        <v>21880.281042467905</v>
      </c>
      <c r="AB273" s="4">
        <f t="shared" si="321"/>
        <v>0</v>
      </c>
      <c r="AC273" s="3">
        <f t="shared" si="322"/>
        <v>13</v>
      </c>
      <c r="AD273" s="42">
        <f t="shared" si="323"/>
        <v>42.143999999999998</v>
      </c>
      <c r="AE273" s="3">
        <f t="shared" si="324"/>
        <v>58</v>
      </c>
      <c r="AF273" s="42">
        <f t="shared" si="325"/>
        <v>13.948</v>
      </c>
      <c r="AJ273" s="3">
        <v>8</v>
      </c>
      <c r="AK273" s="57" t="s">
        <v>2296</v>
      </c>
      <c r="AL273" t="s">
        <v>244</v>
      </c>
    </row>
    <row r="274" spans="1:38" x14ac:dyDescent="0.2">
      <c r="B274" s="4">
        <v>9</v>
      </c>
      <c r="C274" s="2" t="s">
        <v>806</v>
      </c>
      <c r="D274" s="29">
        <v>1374054</v>
      </c>
      <c r="E274" s="29">
        <v>6468458</v>
      </c>
      <c r="F274" s="4">
        <v>13</v>
      </c>
      <c r="G274" s="9">
        <v>39</v>
      </c>
      <c r="H274" s="6">
        <v>20.88</v>
      </c>
      <c r="I274" s="7">
        <v>58</v>
      </c>
      <c r="J274" s="7">
        <v>19</v>
      </c>
      <c r="K274" s="12">
        <v>16.920000000000002</v>
      </c>
      <c r="L274" s="19">
        <f t="shared" si="362"/>
        <v>13.655799999999999</v>
      </c>
      <c r="M274" s="19">
        <f t="shared" si="363"/>
        <v>58.32136666666667</v>
      </c>
      <c r="N274" s="11">
        <f t="shared" si="364"/>
        <v>100620.54218720252</v>
      </c>
      <c r="O274" s="11">
        <f t="shared" si="365"/>
        <v>110910.6039467525</v>
      </c>
      <c r="P274" s="22">
        <f t="shared" si="285"/>
        <v>10.577346359082698</v>
      </c>
      <c r="Q274" s="11">
        <f t="shared" si="286"/>
        <v>2626.2034585044139</v>
      </c>
      <c r="R274" s="7">
        <f t="shared" si="289"/>
        <v>254</v>
      </c>
      <c r="S274" s="11">
        <f t="shared" si="287"/>
        <v>16832.516655296007</v>
      </c>
      <c r="T274" s="11">
        <f t="shared" si="288"/>
        <v>21882.27165188481</v>
      </c>
      <c r="AB274" s="4">
        <f t="shared" si="321"/>
        <v>0</v>
      </c>
      <c r="AC274" s="3">
        <f t="shared" si="322"/>
        <v>13</v>
      </c>
      <c r="AD274" s="42">
        <f t="shared" si="323"/>
        <v>39.347999999999999</v>
      </c>
      <c r="AE274" s="3">
        <f t="shared" si="324"/>
        <v>58</v>
      </c>
      <c r="AF274" s="42">
        <f t="shared" si="325"/>
        <v>19.282</v>
      </c>
      <c r="AJ274" s="3">
        <v>9</v>
      </c>
      <c r="AL274" s="13" t="s">
        <v>3010</v>
      </c>
    </row>
    <row r="275" spans="1:38" x14ac:dyDescent="0.2">
      <c r="B275" s="4">
        <v>9</v>
      </c>
      <c r="C275" s="2" t="s">
        <v>807</v>
      </c>
      <c r="D275" s="7">
        <v>1370573</v>
      </c>
      <c r="E275" s="7">
        <v>6459845</v>
      </c>
      <c r="F275" s="4">
        <v>13</v>
      </c>
      <c r="G275" s="9">
        <v>36</v>
      </c>
      <c r="H275" s="6">
        <v>4.5</v>
      </c>
      <c r="I275" s="7">
        <v>58</v>
      </c>
      <c r="J275" s="7">
        <v>14</v>
      </c>
      <c r="K275" s="12">
        <v>35.1</v>
      </c>
      <c r="L275" s="19">
        <f t="shared" si="362"/>
        <v>13.60125</v>
      </c>
      <c r="M275" s="19">
        <f t="shared" si="363"/>
        <v>58.243083333333331</v>
      </c>
      <c r="N275" s="11">
        <f t="shared" si="364"/>
        <v>100768.16469074534</v>
      </c>
      <c r="O275" s="11">
        <f t="shared" si="365"/>
        <v>110911.79639356319</v>
      </c>
      <c r="P275" s="22">
        <f t="shared" si="285"/>
        <v>9.2898401493244211</v>
      </c>
      <c r="Q275" s="11">
        <f t="shared" si="286"/>
        <v>2635.4932986537383</v>
      </c>
      <c r="R275" s="7">
        <f t="shared" si="289"/>
        <v>255</v>
      </c>
      <c r="S275" s="11">
        <f t="shared" si="287"/>
        <v>16825.816040032492</v>
      </c>
      <c r="T275" s="11">
        <f t="shared" si="288"/>
        <v>21873.560852042239</v>
      </c>
      <c r="U275" s="4">
        <v>9</v>
      </c>
      <c r="AB275" s="23">
        <f t="shared" si="321"/>
        <v>9</v>
      </c>
      <c r="AC275" s="3">
        <f t="shared" si="322"/>
        <v>13</v>
      </c>
      <c r="AD275" s="42">
        <f t="shared" si="323"/>
        <v>36.075000000000003</v>
      </c>
      <c r="AE275" s="3">
        <f t="shared" si="324"/>
        <v>58</v>
      </c>
      <c r="AF275" s="42">
        <f t="shared" si="325"/>
        <v>14.585000000000001</v>
      </c>
      <c r="AJ275" s="3">
        <v>9</v>
      </c>
      <c r="AK275" s="3">
        <v>1</v>
      </c>
      <c r="AL275" t="s">
        <v>73</v>
      </c>
    </row>
    <row r="276" spans="1:38" x14ac:dyDescent="0.2">
      <c r="A276" s="4">
        <v>1</v>
      </c>
      <c r="B276" s="4">
        <v>9</v>
      </c>
      <c r="C276" s="2" t="s">
        <v>2187</v>
      </c>
      <c r="D276" s="29">
        <v>1364152</v>
      </c>
      <c r="E276" s="29">
        <v>6465184</v>
      </c>
      <c r="F276" s="4">
        <v>13</v>
      </c>
      <c r="G276" s="9">
        <v>29</v>
      </c>
      <c r="H276" s="6">
        <v>20</v>
      </c>
      <c r="I276" s="7">
        <v>58</v>
      </c>
      <c r="J276" s="7">
        <v>17</v>
      </c>
      <c r="K276" s="12">
        <v>20.6</v>
      </c>
      <c r="L276" s="19">
        <f t="shared" ref="L276:L278" si="371">(H276/60+G276)/60+F276</f>
        <v>13.488888888888889</v>
      </c>
      <c r="M276" s="19">
        <f t="shared" ref="M276:M278" si="372">(K276/60+J276)/60+I276</f>
        <v>58.289055555555557</v>
      </c>
      <c r="N276" s="11">
        <f t="shared" ref="N276:N278" si="373">D276/L276</f>
        <v>101131.53212520594</v>
      </c>
      <c r="O276" s="11">
        <f t="shared" ref="O276:O278" si="374">E276/M276</f>
        <v>110915.91617637388</v>
      </c>
      <c r="P276" s="22">
        <f t="shared" si="285"/>
        <v>8.3506982941548067</v>
      </c>
      <c r="Q276" s="11">
        <f t="shared" si="286"/>
        <v>2643.8439969478932</v>
      </c>
      <c r="R276" s="7">
        <f t="shared" si="289"/>
        <v>256</v>
      </c>
      <c r="S276" s="11">
        <f t="shared" si="287"/>
        <v>16813.195418090509</v>
      </c>
      <c r="T276" s="11">
        <f t="shared" si="288"/>
        <v>21857.154043517661</v>
      </c>
      <c r="W276" s="4">
        <v>9</v>
      </c>
      <c r="AB276" s="51">
        <f>SUM(U276:AA276)+AB277+AB278+AB279+AB280</f>
        <v>45</v>
      </c>
      <c r="AC276" s="3">
        <f t="shared" ref="AC276:AC278" si="375">F276</f>
        <v>13</v>
      </c>
      <c r="AD276" s="42">
        <f t="shared" ref="AD276:AD278" si="376">G276+H276/60</f>
        <v>29.333333333333332</v>
      </c>
      <c r="AE276" s="3">
        <f t="shared" ref="AE276:AE278" si="377">I276</f>
        <v>58</v>
      </c>
      <c r="AF276" s="42">
        <f t="shared" ref="AF276:AF278" si="378">J276+K276/60</f>
        <v>17.343333333333334</v>
      </c>
      <c r="AJ276" s="3">
        <v>8</v>
      </c>
      <c r="AL276" t="s">
        <v>2156</v>
      </c>
    </row>
    <row r="277" spans="1:38" x14ac:dyDescent="0.2">
      <c r="A277" s="4">
        <v>1</v>
      </c>
      <c r="B277" s="4">
        <v>9</v>
      </c>
      <c r="C277" s="2" t="s">
        <v>783</v>
      </c>
      <c r="D277" s="29">
        <v>1364246</v>
      </c>
      <c r="E277" s="29">
        <v>6464733</v>
      </c>
      <c r="F277" s="4">
        <v>13</v>
      </c>
      <c r="G277" s="9">
        <v>29</v>
      </c>
      <c r="H277" s="6">
        <v>26.7</v>
      </c>
      <c r="I277" s="7">
        <v>58</v>
      </c>
      <c r="J277" s="7">
        <v>17</v>
      </c>
      <c r="K277" s="12">
        <v>6.1</v>
      </c>
      <c r="L277" s="19">
        <f t="shared" si="371"/>
        <v>13.49075</v>
      </c>
      <c r="M277" s="19">
        <f t="shared" si="372"/>
        <v>58.285027777777778</v>
      </c>
      <c r="N277" s="11">
        <f t="shared" si="373"/>
        <v>101124.54830161406</v>
      </c>
      <c r="O277" s="11">
        <f t="shared" si="374"/>
        <v>110915.84316727042</v>
      </c>
      <c r="P277" s="22">
        <f t="shared" si="285"/>
        <v>0.46069187099405173</v>
      </c>
      <c r="Q277" s="11">
        <f t="shared" si="286"/>
        <v>2644.3046888188874</v>
      </c>
      <c r="R277" s="7">
        <f t="shared" si="289"/>
        <v>257</v>
      </c>
      <c r="S277" s="11">
        <f t="shared" si="287"/>
        <v>16750.692736953886</v>
      </c>
      <c r="T277" s="11">
        <f t="shared" si="288"/>
        <v>21775.900558040052</v>
      </c>
      <c r="W277" s="4">
        <v>9</v>
      </c>
      <c r="AB277" s="4">
        <f t="shared" ref="AB277:AB278" si="379">SUM(U277:AA277)</f>
        <v>9</v>
      </c>
      <c r="AC277" s="3">
        <f t="shared" si="375"/>
        <v>13</v>
      </c>
      <c r="AD277" s="42">
        <f t="shared" si="376"/>
        <v>29.445</v>
      </c>
      <c r="AE277" s="3">
        <f t="shared" si="377"/>
        <v>58</v>
      </c>
      <c r="AF277" s="42">
        <f t="shared" si="378"/>
        <v>17.101666666666667</v>
      </c>
      <c r="AJ277" s="3">
        <v>8</v>
      </c>
      <c r="AL277" t="s">
        <v>2151</v>
      </c>
    </row>
    <row r="278" spans="1:38" x14ac:dyDescent="0.2">
      <c r="A278" s="4">
        <v>1</v>
      </c>
      <c r="B278" s="4">
        <v>9</v>
      </c>
      <c r="C278" s="2" t="s">
        <v>2152</v>
      </c>
      <c r="D278" s="29">
        <v>1364228</v>
      </c>
      <c r="E278" s="29">
        <v>6464731</v>
      </c>
      <c r="F278" s="4">
        <v>13</v>
      </c>
      <c r="G278" s="9">
        <v>29</v>
      </c>
      <c r="H278" s="6">
        <v>25.6</v>
      </c>
      <c r="I278" s="7">
        <v>58</v>
      </c>
      <c r="J278" s="7">
        <v>17</v>
      </c>
      <c r="K278" s="12">
        <v>6</v>
      </c>
      <c r="L278" s="19">
        <f t="shared" si="371"/>
        <v>13.490444444444444</v>
      </c>
      <c r="M278" s="19">
        <f t="shared" si="372"/>
        <v>58.284999999999997</v>
      </c>
      <c r="N278" s="11">
        <f t="shared" si="373"/>
        <v>101125.50447230139</v>
      </c>
      <c r="O278" s="11">
        <f t="shared" si="374"/>
        <v>110915.8617139916</v>
      </c>
      <c r="P278" s="22">
        <f t="shared" si="285"/>
        <v>1.8110770276274835E-2</v>
      </c>
      <c r="Q278" s="11">
        <f t="shared" si="286"/>
        <v>2644.3227995891634</v>
      </c>
      <c r="R278" s="7">
        <f t="shared" si="289"/>
        <v>258</v>
      </c>
      <c r="S278" s="11">
        <f t="shared" si="287"/>
        <v>16685.881851671154</v>
      </c>
      <c r="T278" s="11">
        <f t="shared" si="288"/>
        <v>21691.646407172502</v>
      </c>
      <c r="W278" s="4">
        <v>9</v>
      </c>
      <c r="AB278" s="4">
        <f t="shared" si="379"/>
        <v>9</v>
      </c>
      <c r="AC278" s="3">
        <f t="shared" si="375"/>
        <v>13</v>
      </c>
      <c r="AD278" s="42">
        <f t="shared" si="376"/>
        <v>29.426666666666666</v>
      </c>
      <c r="AE278" s="3">
        <f t="shared" si="377"/>
        <v>58</v>
      </c>
      <c r="AF278" s="42">
        <f t="shared" si="378"/>
        <v>17.100000000000001</v>
      </c>
      <c r="AJ278" s="3">
        <v>8</v>
      </c>
      <c r="AL278" t="s">
        <v>2153</v>
      </c>
    </row>
    <row r="279" spans="1:38" x14ac:dyDescent="0.2">
      <c r="A279" s="4">
        <v>1</v>
      </c>
      <c r="B279" s="4">
        <v>9</v>
      </c>
      <c r="C279" s="2" t="s">
        <v>808</v>
      </c>
      <c r="D279" s="29">
        <v>1364241</v>
      </c>
      <c r="E279" s="29">
        <v>6464695</v>
      </c>
      <c r="F279" s="4">
        <v>13</v>
      </c>
      <c r="G279" s="9">
        <v>29</v>
      </c>
      <c r="H279" s="6">
        <v>12.5</v>
      </c>
      <c r="I279" s="7">
        <v>58</v>
      </c>
      <c r="J279" s="7">
        <v>17</v>
      </c>
      <c r="K279" s="12">
        <v>4.9000000000000004</v>
      </c>
      <c r="L279" s="19">
        <f t="shared" si="362"/>
        <v>13.486805555555556</v>
      </c>
      <c r="M279" s="19">
        <f t="shared" si="363"/>
        <v>58.284694444444447</v>
      </c>
      <c r="N279" s="11">
        <f t="shared" si="364"/>
        <v>101153.75315380258</v>
      </c>
      <c r="O279" s="11">
        <f t="shared" si="365"/>
        <v>110915.82552880998</v>
      </c>
      <c r="P279" s="22">
        <f t="shared" si="285"/>
        <v>3.8275318418009276E-2</v>
      </c>
      <c r="Q279" s="11">
        <f t="shared" si="286"/>
        <v>2644.3610749075815</v>
      </c>
      <c r="R279" s="7">
        <f t="shared" si="289"/>
        <v>259</v>
      </c>
      <c r="S279" s="11">
        <f t="shared" si="287"/>
        <v>16621.698185133369</v>
      </c>
      <c r="T279" s="11">
        <f t="shared" si="288"/>
        <v>21608.20764067338</v>
      </c>
      <c r="W279" s="4">
        <v>9</v>
      </c>
      <c r="AB279" s="4">
        <f t="shared" si="321"/>
        <v>9</v>
      </c>
      <c r="AC279" s="3">
        <f t="shared" si="322"/>
        <v>13</v>
      </c>
      <c r="AD279" s="42">
        <f t="shared" si="323"/>
        <v>29.208333333333332</v>
      </c>
      <c r="AE279" s="3">
        <f t="shared" si="324"/>
        <v>58</v>
      </c>
      <c r="AF279" s="42">
        <f t="shared" si="325"/>
        <v>17.081666666666667</v>
      </c>
      <c r="AJ279" s="3">
        <v>8</v>
      </c>
      <c r="AL279" t="s">
        <v>2154</v>
      </c>
    </row>
    <row r="280" spans="1:38" x14ac:dyDescent="0.2">
      <c r="A280" s="4">
        <v>1</v>
      </c>
      <c r="B280" s="4">
        <v>9</v>
      </c>
      <c r="C280" s="2" t="s">
        <v>2188</v>
      </c>
      <c r="D280" s="29">
        <v>1364012</v>
      </c>
      <c r="E280" s="29">
        <v>6464684</v>
      </c>
      <c r="F280" s="4">
        <v>13</v>
      </c>
      <c r="G280" s="9">
        <v>29</v>
      </c>
      <c r="H280" s="6">
        <v>12.5</v>
      </c>
      <c r="I280" s="7">
        <v>58</v>
      </c>
      <c r="J280" s="7">
        <v>17</v>
      </c>
      <c r="K280" s="12">
        <v>4.3</v>
      </c>
      <c r="L280" s="19">
        <f t="shared" si="362"/>
        <v>13.486805555555556</v>
      </c>
      <c r="M280" s="19">
        <f t="shared" si="363"/>
        <v>58.284527777777775</v>
      </c>
      <c r="N280" s="11">
        <f t="shared" si="364"/>
        <v>101136.7735955924</v>
      </c>
      <c r="O280" s="11">
        <f t="shared" si="365"/>
        <v>110915.95396720018</v>
      </c>
      <c r="P280" s="22">
        <f t="shared" si="285"/>
        <v>0.22926403991904182</v>
      </c>
      <c r="Q280" s="11">
        <f t="shared" si="286"/>
        <v>2644.5903389475006</v>
      </c>
      <c r="R280" s="7">
        <f t="shared" si="289"/>
        <v>260</v>
      </c>
      <c r="S280" s="11">
        <f t="shared" si="287"/>
        <v>16559.204122332812</v>
      </c>
      <c r="T280" s="11">
        <f t="shared" si="288"/>
        <v>21526.965359032656</v>
      </c>
      <c r="W280" s="4">
        <v>9</v>
      </c>
      <c r="AB280" s="4">
        <f t="shared" si="321"/>
        <v>9</v>
      </c>
      <c r="AC280" s="3">
        <f t="shared" si="322"/>
        <v>13</v>
      </c>
      <c r="AD280" s="42">
        <f t="shared" si="323"/>
        <v>29.208333333333332</v>
      </c>
      <c r="AE280" s="3">
        <f t="shared" si="324"/>
        <v>58</v>
      </c>
      <c r="AF280" s="42">
        <f t="shared" si="325"/>
        <v>17.071666666666665</v>
      </c>
      <c r="AJ280" s="3">
        <v>8</v>
      </c>
      <c r="AL280" t="s">
        <v>2155</v>
      </c>
    </row>
    <row r="281" spans="1:38" x14ac:dyDescent="0.2">
      <c r="A281" s="4">
        <v>1</v>
      </c>
      <c r="B281" s="4">
        <v>9</v>
      </c>
      <c r="C281" s="1" t="s">
        <v>809</v>
      </c>
      <c r="D281" s="7">
        <v>1351361</v>
      </c>
      <c r="E281" s="7">
        <v>6464112</v>
      </c>
      <c r="F281" s="4">
        <v>13</v>
      </c>
      <c r="G281" s="9">
        <v>16</v>
      </c>
      <c r="H281" s="6">
        <v>18.18</v>
      </c>
      <c r="I281" s="7">
        <v>58</v>
      </c>
      <c r="J281" s="7">
        <v>16</v>
      </c>
      <c r="K281" s="12">
        <v>31.02</v>
      </c>
      <c r="L281" s="19">
        <f t="shared" si="362"/>
        <v>13.271716666666666</v>
      </c>
      <c r="M281" s="19">
        <f t="shared" si="363"/>
        <v>58.275283333333334</v>
      </c>
      <c r="N281" s="11">
        <f t="shared" si="364"/>
        <v>101822.62279559414</v>
      </c>
      <c r="O281" s="11">
        <f t="shared" si="365"/>
        <v>110923.7335325411</v>
      </c>
      <c r="P281" s="22">
        <f t="shared" si="285"/>
        <v>12.663924549680482</v>
      </c>
      <c r="Q281" s="11">
        <f t="shared" si="286"/>
        <v>2657.254263497181</v>
      </c>
      <c r="R281" s="7">
        <f t="shared" si="289"/>
        <v>261</v>
      </c>
      <c r="S281" s="11">
        <f t="shared" si="287"/>
        <v>16574.750731698892</v>
      </c>
      <c r="T281" s="11">
        <f t="shared" si="288"/>
        <v>21547.175951208559</v>
      </c>
      <c r="AB281" s="4">
        <f t="shared" si="321"/>
        <v>0</v>
      </c>
      <c r="AC281" s="3">
        <f t="shared" si="322"/>
        <v>13</v>
      </c>
      <c r="AD281" s="42">
        <f t="shared" si="323"/>
        <v>16.303000000000001</v>
      </c>
      <c r="AE281" s="3">
        <f t="shared" si="324"/>
        <v>58</v>
      </c>
      <c r="AF281" s="42">
        <f t="shared" si="325"/>
        <v>16.516999999999999</v>
      </c>
      <c r="AJ281" s="3">
        <v>9</v>
      </c>
      <c r="AK281" s="3">
        <v>1</v>
      </c>
      <c r="AL281" s="13" t="s">
        <v>2189</v>
      </c>
    </row>
    <row r="282" spans="1:38" x14ac:dyDescent="0.2">
      <c r="A282" s="4">
        <v>1</v>
      </c>
      <c r="B282" s="4">
        <v>9</v>
      </c>
      <c r="C282" s="1" t="s">
        <v>810</v>
      </c>
      <c r="D282" s="7">
        <v>1351270</v>
      </c>
      <c r="E282" s="7">
        <v>6463200</v>
      </c>
      <c r="F282" s="4">
        <v>13</v>
      </c>
      <c r="G282" s="9">
        <v>16</v>
      </c>
      <c r="H282" s="6">
        <v>14.7</v>
      </c>
      <c r="I282" s="7">
        <v>58</v>
      </c>
      <c r="J282" s="7">
        <v>16</v>
      </c>
      <c r="K282" s="12">
        <v>1.5</v>
      </c>
      <c r="L282" s="19">
        <f t="shared" si="362"/>
        <v>13.27075</v>
      </c>
      <c r="M282" s="19">
        <f t="shared" si="363"/>
        <v>58.267083333333332</v>
      </c>
      <c r="N282" s="11">
        <f t="shared" si="364"/>
        <v>101823.18256315582</v>
      </c>
      <c r="O282" s="11">
        <f t="shared" si="365"/>
        <v>110923.6919072375</v>
      </c>
      <c r="P282" s="22">
        <f t="shared" si="285"/>
        <v>0.91652877750783146</v>
      </c>
      <c r="Q282" s="11">
        <f t="shared" si="286"/>
        <v>2658.1707922746887</v>
      </c>
      <c r="R282" s="7">
        <f t="shared" si="289"/>
        <v>262</v>
      </c>
      <c r="S282" s="11">
        <f t="shared" si="287"/>
        <v>16517.183396271728</v>
      </c>
      <c r="T282" s="11">
        <f t="shared" si="288"/>
        <v>21472.338415153248</v>
      </c>
      <c r="V282" s="4">
        <v>9</v>
      </c>
      <c r="X282" s="4">
        <v>9</v>
      </c>
      <c r="AB282" s="4">
        <f t="shared" si="321"/>
        <v>18</v>
      </c>
      <c r="AC282" s="3">
        <f t="shared" si="322"/>
        <v>13</v>
      </c>
      <c r="AD282" s="42">
        <f t="shared" si="323"/>
        <v>16.245000000000001</v>
      </c>
      <c r="AE282" s="3">
        <f t="shared" si="324"/>
        <v>58</v>
      </c>
      <c r="AF282" s="42">
        <f t="shared" si="325"/>
        <v>16.024999999999999</v>
      </c>
      <c r="AJ282" s="3">
        <v>9</v>
      </c>
      <c r="AK282" s="3">
        <v>1</v>
      </c>
      <c r="AL282" t="s">
        <v>3011</v>
      </c>
    </row>
    <row r="283" spans="1:38" x14ac:dyDescent="0.2">
      <c r="A283" s="4">
        <v>1</v>
      </c>
      <c r="B283" s="4">
        <v>9</v>
      </c>
      <c r="C283" s="1" t="s">
        <v>811</v>
      </c>
      <c r="D283" s="29">
        <v>1347320</v>
      </c>
      <c r="E283" s="29">
        <v>6461729</v>
      </c>
      <c r="F283" s="4">
        <v>13</v>
      </c>
      <c r="G283" s="9">
        <v>12</v>
      </c>
      <c r="H283" s="6">
        <v>16.2</v>
      </c>
      <c r="I283" s="7">
        <v>58</v>
      </c>
      <c r="J283" s="7">
        <v>15</v>
      </c>
      <c r="K283" s="12">
        <v>9.18</v>
      </c>
      <c r="L283" s="19">
        <f t="shared" si="362"/>
        <v>13.204499999999999</v>
      </c>
      <c r="M283" s="19">
        <f t="shared" si="363"/>
        <v>58.252549999999999</v>
      </c>
      <c r="N283" s="11">
        <f t="shared" si="364"/>
        <v>102034.91234048999</v>
      </c>
      <c r="O283" s="11">
        <f t="shared" si="365"/>
        <v>110926.11396410973</v>
      </c>
      <c r="P283" s="22">
        <f t="shared" si="285"/>
        <v>4.2150137603571354</v>
      </c>
      <c r="Q283" s="11">
        <f t="shared" si="286"/>
        <v>2662.3858060350458</v>
      </c>
      <c r="R283" s="7">
        <f t="shared" si="289"/>
        <v>263</v>
      </c>
      <c r="S283" s="11">
        <f t="shared" si="287"/>
        <v>16480.471833555341</v>
      </c>
      <c r="T283" s="11">
        <f t="shared" si="288"/>
        <v>21424.613383621945</v>
      </c>
      <c r="V283" s="4">
        <v>9</v>
      </c>
      <c r="AB283" s="4">
        <f t="shared" si="321"/>
        <v>9</v>
      </c>
      <c r="AC283" s="3">
        <f t="shared" si="322"/>
        <v>13</v>
      </c>
      <c r="AD283" s="42">
        <f t="shared" si="323"/>
        <v>12.27</v>
      </c>
      <c r="AE283" s="3">
        <f t="shared" si="324"/>
        <v>58</v>
      </c>
      <c r="AF283" s="42">
        <f t="shared" si="325"/>
        <v>15.153</v>
      </c>
      <c r="AJ283" s="3">
        <v>8</v>
      </c>
      <c r="AL283" t="s">
        <v>2190</v>
      </c>
    </row>
    <row r="284" spans="1:38" x14ac:dyDescent="0.2">
      <c r="A284" s="4">
        <v>1</v>
      </c>
      <c r="B284" s="4">
        <v>9</v>
      </c>
      <c r="C284" s="1" t="s">
        <v>812</v>
      </c>
      <c r="D284" s="7">
        <v>1348723</v>
      </c>
      <c r="E284" s="7">
        <v>6456427</v>
      </c>
      <c r="F284" s="4">
        <v>13</v>
      </c>
      <c r="G284" s="9">
        <v>13</v>
      </c>
      <c r="H284" s="6">
        <v>54.48</v>
      </c>
      <c r="I284" s="7">
        <v>58</v>
      </c>
      <c r="J284" s="7">
        <v>12</v>
      </c>
      <c r="K284" s="12">
        <v>19.68</v>
      </c>
      <c r="L284" s="19">
        <f t="shared" si="362"/>
        <v>13.2318</v>
      </c>
      <c r="M284" s="19">
        <f t="shared" si="363"/>
        <v>58.205466666666666</v>
      </c>
      <c r="N284" s="11">
        <f t="shared" si="364"/>
        <v>101930.42518780514</v>
      </c>
      <c r="O284" s="11">
        <f t="shared" si="365"/>
        <v>110924.75277236273</v>
      </c>
      <c r="P284" s="22">
        <f t="shared" ref="P284:P348" si="380">SQRT(POWER(D284-D283,2)+POWER(E284-E283,2))/1000</f>
        <v>5.4844883991125375</v>
      </c>
      <c r="Q284" s="11">
        <f t="shared" ref="Q284:Q348" si="381">Q283+P284</f>
        <v>2667.8702944341585</v>
      </c>
      <c r="R284" s="7">
        <f t="shared" si="289"/>
        <v>264</v>
      </c>
      <c r="S284" s="11">
        <f t="shared" ref="S284:S348" si="382">Q284/R284*1628</f>
        <v>16451.866815677313</v>
      </c>
      <c r="T284" s="11">
        <f t="shared" ref="T284:T348" si="383">S284*1.3</f>
        <v>21387.426860380507</v>
      </c>
      <c r="W284" s="4">
        <v>7</v>
      </c>
      <c r="AB284" s="4">
        <f t="shared" si="321"/>
        <v>7</v>
      </c>
      <c r="AC284" s="3">
        <f t="shared" si="322"/>
        <v>13</v>
      </c>
      <c r="AD284" s="42">
        <f t="shared" si="323"/>
        <v>13.907999999999999</v>
      </c>
      <c r="AE284" s="3">
        <f t="shared" si="324"/>
        <v>58</v>
      </c>
      <c r="AF284" s="42">
        <f t="shared" si="325"/>
        <v>12.327999999999999</v>
      </c>
      <c r="AJ284" s="3">
        <v>9</v>
      </c>
      <c r="AK284" s="57" t="s">
        <v>2998</v>
      </c>
      <c r="AL284" t="s">
        <v>212</v>
      </c>
    </row>
    <row r="285" spans="1:38" x14ac:dyDescent="0.2">
      <c r="A285" s="4">
        <v>1</v>
      </c>
      <c r="B285" s="4">
        <v>9</v>
      </c>
      <c r="C285" s="1" t="s">
        <v>813</v>
      </c>
      <c r="D285" s="7">
        <v>1343728</v>
      </c>
      <c r="E285" s="7">
        <v>6455129</v>
      </c>
      <c r="F285" s="4">
        <v>13</v>
      </c>
      <c r="G285" s="9">
        <v>8</v>
      </c>
      <c r="H285" s="6">
        <v>52.08</v>
      </c>
      <c r="I285" s="7">
        <v>58</v>
      </c>
      <c r="J285" s="7">
        <v>11</v>
      </c>
      <c r="K285" s="12">
        <v>31.56</v>
      </c>
      <c r="L285" s="19">
        <f t="shared" si="362"/>
        <v>13.1478</v>
      </c>
      <c r="M285" s="19">
        <f t="shared" si="363"/>
        <v>58.192100000000003</v>
      </c>
      <c r="N285" s="11">
        <f t="shared" si="364"/>
        <v>102201.73717275893</v>
      </c>
      <c r="O285" s="11">
        <f t="shared" si="365"/>
        <v>110927.92664296356</v>
      </c>
      <c r="P285" s="22">
        <f t="shared" si="380"/>
        <v>5.1608942054647864</v>
      </c>
      <c r="Q285" s="11">
        <f t="shared" si="381"/>
        <v>2673.0311886396235</v>
      </c>
      <c r="R285" s="7">
        <f t="shared" si="289"/>
        <v>265</v>
      </c>
      <c r="S285" s="11">
        <f t="shared" si="382"/>
        <v>16421.489717378518</v>
      </c>
      <c r="T285" s="11">
        <f t="shared" si="383"/>
        <v>21347.936632592075</v>
      </c>
      <c r="U285" s="4">
        <v>9</v>
      </c>
      <c r="AB285" s="4">
        <f t="shared" si="321"/>
        <v>9</v>
      </c>
      <c r="AC285" s="3">
        <f t="shared" si="322"/>
        <v>13</v>
      </c>
      <c r="AD285" s="42">
        <f t="shared" si="323"/>
        <v>8.8680000000000003</v>
      </c>
      <c r="AE285" s="3">
        <f t="shared" si="324"/>
        <v>58</v>
      </c>
      <c r="AF285" s="42">
        <f t="shared" si="325"/>
        <v>11.526</v>
      </c>
      <c r="AJ285" s="3">
        <v>9</v>
      </c>
      <c r="AK285" s="3">
        <v>1</v>
      </c>
      <c r="AL285" s="13" t="s">
        <v>3012</v>
      </c>
    </row>
    <row r="286" spans="1:38" x14ac:dyDescent="0.2">
      <c r="A286" s="4">
        <v>1</v>
      </c>
      <c r="B286" s="4">
        <v>9</v>
      </c>
      <c r="C286" s="1" t="s">
        <v>814</v>
      </c>
      <c r="D286" s="7">
        <v>1359400</v>
      </c>
      <c r="E286" s="7">
        <v>6442759</v>
      </c>
      <c r="F286" s="4">
        <v>13</v>
      </c>
      <c r="G286" s="9">
        <v>25</v>
      </c>
      <c r="H286" s="6">
        <v>17.28</v>
      </c>
      <c r="I286" s="7">
        <v>58</v>
      </c>
      <c r="J286" s="7">
        <v>5</v>
      </c>
      <c r="K286" s="12">
        <v>11.04</v>
      </c>
      <c r="L286" s="19">
        <f t="shared" si="362"/>
        <v>13.421466666666667</v>
      </c>
      <c r="M286" s="19">
        <f t="shared" si="363"/>
        <v>58.086399999999998</v>
      </c>
      <c r="N286" s="11">
        <f t="shared" si="364"/>
        <v>101285.50282631803</v>
      </c>
      <c r="O286" s="11">
        <f t="shared" si="365"/>
        <v>110916.82390370208</v>
      </c>
      <c r="P286" s="22">
        <f t="shared" si="380"/>
        <v>19.965682658000954</v>
      </c>
      <c r="Q286" s="11">
        <f t="shared" si="381"/>
        <v>2692.9968712976242</v>
      </c>
      <c r="R286" s="7">
        <f t="shared" si="289"/>
        <v>266</v>
      </c>
      <c r="S286" s="11">
        <f t="shared" si="382"/>
        <v>16481.950776212525</v>
      </c>
      <c r="T286" s="11">
        <f t="shared" si="383"/>
        <v>21426.536009076284</v>
      </c>
      <c r="AB286" s="4">
        <f t="shared" si="321"/>
        <v>0</v>
      </c>
      <c r="AC286" s="3">
        <f t="shared" si="322"/>
        <v>13</v>
      </c>
      <c r="AD286" s="42">
        <f t="shared" si="323"/>
        <v>25.288</v>
      </c>
      <c r="AE286" s="3">
        <f t="shared" si="324"/>
        <v>58</v>
      </c>
      <c r="AF286" s="42">
        <f t="shared" si="325"/>
        <v>5.1840000000000002</v>
      </c>
      <c r="AJ286" s="3">
        <v>8</v>
      </c>
      <c r="AK286" s="3">
        <v>1</v>
      </c>
      <c r="AL286" t="s">
        <v>201</v>
      </c>
    </row>
    <row r="287" spans="1:38" x14ac:dyDescent="0.2">
      <c r="B287" s="4">
        <v>9</v>
      </c>
      <c r="C287" s="26" t="s">
        <v>815</v>
      </c>
      <c r="D287" s="29">
        <v>1363336</v>
      </c>
      <c r="E287" s="29">
        <v>6450765</v>
      </c>
      <c r="F287" s="4">
        <v>13</v>
      </c>
      <c r="G287" s="9">
        <v>29</v>
      </c>
      <c r="H287" s="6">
        <v>0.42</v>
      </c>
      <c r="I287" s="7">
        <v>58</v>
      </c>
      <c r="J287" s="7">
        <v>9</v>
      </c>
      <c r="K287" s="12">
        <v>34.020000000000003</v>
      </c>
      <c r="L287" s="19">
        <f t="shared" si="362"/>
        <v>13.483449999999999</v>
      </c>
      <c r="M287" s="19">
        <f t="shared" si="363"/>
        <v>58.15945</v>
      </c>
      <c r="N287" s="11">
        <f t="shared" si="364"/>
        <v>101111.80743800734</v>
      </c>
      <c r="O287" s="11">
        <f t="shared" si="365"/>
        <v>110915.16511934002</v>
      </c>
      <c r="P287" s="22">
        <f t="shared" si="380"/>
        <v>8.9212180782671151</v>
      </c>
      <c r="Q287" s="11">
        <f t="shared" si="381"/>
        <v>2701.9180893758912</v>
      </c>
      <c r="R287" s="7">
        <f t="shared" si="289"/>
        <v>267</v>
      </c>
      <c r="S287" s="11">
        <f t="shared" si="382"/>
        <v>16474.616664808807</v>
      </c>
      <c r="T287" s="11">
        <f t="shared" si="383"/>
        <v>21417.001664251449</v>
      </c>
      <c r="U287" s="4">
        <v>9</v>
      </c>
      <c r="W287" s="4">
        <v>7</v>
      </c>
      <c r="AB287" s="4">
        <f t="shared" si="321"/>
        <v>16</v>
      </c>
      <c r="AC287" s="3">
        <f t="shared" si="322"/>
        <v>13</v>
      </c>
      <c r="AD287" s="42">
        <f t="shared" si="323"/>
        <v>29.007000000000001</v>
      </c>
      <c r="AE287" s="3">
        <f t="shared" si="324"/>
        <v>58</v>
      </c>
      <c r="AF287" s="42">
        <f t="shared" si="325"/>
        <v>9.5670000000000002</v>
      </c>
      <c r="AJ287" s="3">
        <v>9</v>
      </c>
      <c r="AK287" s="57" t="s">
        <v>2998</v>
      </c>
      <c r="AL287" t="s">
        <v>599</v>
      </c>
    </row>
    <row r="288" spans="1:38" x14ac:dyDescent="0.2">
      <c r="B288" s="4">
        <v>9</v>
      </c>
      <c r="C288" s="26" t="s">
        <v>817</v>
      </c>
      <c r="D288" s="29">
        <v>1363387</v>
      </c>
      <c r="E288" s="29">
        <v>6440955</v>
      </c>
      <c r="F288" s="4">
        <v>13</v>
      </c>
      <c r="G288" s="9">
        <v>29</v>
      </c>
      <c r="H288" s="6">
        <v>24.18</v>
      </c>
      <c r="I288" s="7">
        <v>58</v>
      </c>
      <c r="J288" s="7">
        <v>4</v>
      </c>
      <c r="K288" s="12">
        <v>17.22</v>
      </c>
      <c r="L288" s="19">
        <f t="shared" si="362"/>
        <v>13.49005</v>
      </c>
      <c r="M288" s="19">
        <f t="shared" si="363"/>
        <v>58.071449999999999</v>
      </c>
      <c r="N288" s="11">
        <f t="shared" si="364"/>
        <v>101066.11910259783</v>
      </c>
      <c r="O288" s="11">
        <f t="shared" si="365"/>
        <v>110914.31331575154</v>
      </c>
      <c r="P288" s="22">
        <f t="shared" si="380"/>
        <v>9.8101325679116069</v>
      </c>
      <c r="Q288" s="11">
        <f t="shared" si="381"/>
        <v>2711.728221943803</v>
      </c>
      <c r="R288" s="7">
        <f t="shared" ref="R288:R352" si="384">R287+1</f>
        <v>268</v>
      </c>
      <c r="S288" s="11">
        <f t="shared" si="382"/>
        <v>16472.737109419821</v>
      </c>
      <c r="T288" s="11">
        <f t="shared" si="383"/>
        <v>21414.558242245766</v>
      </c>
      <c r="W288" s="4">
        <v>7</v>
      </c>
      <c r="AB288" s="4">
        <f t="shared" si="321"/>
        <v>7</v>
      </c>
      <c r="AC288" s="3">
        <f t="shared" si="322"/>
        <v>13</v>
      </c>
      <c r="AD288" s="42">
        <f t="shared" si="323"/>
        <v>29.402999999999999</v>
      </c>
      <c r="AE288" s="3">
        <f t="shared" si="324"/>
        <v>58</v>
      </c>
      <c r="AF288" s="42">
        <f t="shared" si="325"/>
        <v>4.2869999999999999</v>
      </c>
      <c r="AJ288" s="3">
        <v>8</v>
      </c>
      <c r="AL288" s="13" t="s">
        <v>3013</v>
      </c>
    </row>
    <row r="289" spans="1:38" x14ac:dyDescent="0.2">
      <c r="B289" s="4">
        <v>9</v>
      </c>
      <c r="C289" s="26" t="s">
        <v>818</v>
      </c>
      <c r="D289" s="7">
        <v>1363097</v>
      </c>
      <c r="E289" s="7">
        <v>6440487</v>
      </c>
      <c r="F289" s="4">
        <v>13</v>
      </c>
      <c r="G289" s="9">
        <v>29</v>
      </c>
      <c r="H289" s="6">
        <v>6.94</v>
      </c>
      <c r="I289" s="7">
        <v>58</v>
      </c>
      <c r="J289" s="7">
        <v>4</v>
      </c>
      <c r="K289" s="12">
        <v>1.04</v>
      </c>
      <c r="L289" s="19">
        <f t="shared" si="362"/>
        <v>13.485261111111111</v>
      </c>
      <c r="M289" s="19">
        <f t="shared" si="363"/>
        <v>58.066955555555559</v>
      </c>
      <c r="N289" s="11">
        <f t="shared" si="364"/>
        <v>101080.50476507891</v>
      </c>
      <c r="O289" s="11">
        <f t="shared" si="365"/>
        <v>110914.83854079562</v>
      </c>
      <c r="P289" s="22">
        <f t="shared" si="380"/>
        <v>0.55056698048466368</v>
      </c>
      <c r="Q289" s="11">
        <f t="shared" si="381"/>
        <v>2712.2787889242877</v>
      </c>
      <c r="R289" s="7">
        <f t="shared" si="384"/>
        <v>269</v>
      </c>
      <c r="S289" s="11">
        <f t="shared" si="382"/>
        <v>16414.832224419108</v>
      </c>
      <c r="T289" s="11">
        <f t="shared" si="383"/>
        <v>21339.281891744842</v>
      </c>
      <c r="AB289" s="4">
        <f t="shared" si="321"/>
        <v>0</v>
      </c>
      <c r="AC289" s="3">
        <f t="shared" si="322"/>
        <v>13</v>
      </c>
      <c r="AD289" s="42">
        <f t="shared" si="323"/>
        <v>29.115666666666666</v>
      </c>
      <c r="AE289" s="3">
        <f t="shared" si="324"/>
        <v>58</v>
      </c>
      <c r="AF289" s="42">
        <f t="shared" si="325"/>
        <v>4.0173333333333332</v>
      </c>
      <c r="AJ289" s="3">
        <v>9</v>
      </c>
      <c r="AK289" s="3">
        <v>1</v>
      </c>
      <c r="AL289" t="s">
        <v>142</v>
      </c>
    </row>
    <row r="290" spans="1:38" x14ac:dyDescent="0.2">
      <c r="A290" s="4">
        <v>1</v>
      </c>
      <c r="B290" s="4">
        <v>9</v>
      </c>
      <c r="C290" s="26" t="s">
        <v>819</v>
      </c>
      <c r="D290" s="7">
        <v>1367472</v>
      </c>
      <c r="E290" s="7">
        <v>6441040</v>
      </c>
      <c r="F290" s="4">
        <v>13</v>
      </c>
      <c r="G290" s="9">
        <v>33</v>
      </c>
      <c r="H290" s="6">
        <v>33</v>
      </c>
      <c r="I290" s="7">
        <v>58</v>
      </c>
      <c r="J290" s="7">
        <v>4</v>
      </c>
      <c r="K290" s="12">
        <v>24.48</v>
      </c>
      <c r="L290" s="19">
        <f t="shared" si="362"/>
        <v>13.559166666666666</v>
      </c>
      <c r="M290" s="19">
        <f t="shared" si="363"/>
        <v>58.073466666666668</v>
      </c>
      <c r="N290" s="11">
        <f t="shared" si="364"/>
        <v>100852.21559830374</v>
      </c>
      <c r="O290" s="11">
        <f t="shared" si="365"/>
        <v>110911.9253543213</v>
      </c>
      <c r="P290" s="22">
        <f t="shared" si="380"/>
        <v>4.4098111070656989</v>
      </c>
      <c r="Q290" s="11">
        <f t="shared" si="381"/>
        <v>2716.6886000313534</v>
      </c>
      <c r="R290" s="7">
        <f t="shared" si="384"/>
        <v>270</v>
      </c>
      <c r="S290" s="11">
        <f t="shared" si="382"/>
        <v>16380.626077226085</v>
      </c>
      <c r="T290" s="11">
        <f t="shared" si="383"/>
        <v>21294.81390039391</v>
      </c>
      <c r="AB290" s="4">
        <f t="shared" si="321"/>
        <v>0</v>
      </c>
      <c r="AC290" s="3">
        <f t="shared" si="322"/>
        <v>13</v>
      </c>
      <c r="AD290" s="42">
        <f t="shared" si="323"/>
        <v>33.549999999999997</v>
      </c>
      <c r="AE290" s="3">
        <f t="shared" si="324"/>
        <v>58</v>
      </c>
      <c r="AF290" s="42">
        <f t="shared" si="325"/>
        <v>4.4080000000000004</v>
      </c>
      <c r="AJ290" s="3">
        <v>9</v>
      </c>
      <c r="AL290" t="s">
        <v>2191</v>
      </c>
    </row>
    <row r="291" spans="1:38" x14ac:dyDescent="0.2">
      <c r="B291" s="4">
        <v>9</v>
      </c>
      <c r="C291" s="26" t="s">
        <v>820</v>
      </c>
      <c r="D291" s="29">
        <v>1367395</v>
      </c>
      <c r="E291" s="29">
        <v>6437929</v>
      </c>
      <c r="F291" s="4">
        <v>13</v>
      </c>
      <c r="G291" s="9">
        <v>33</v>
      </c>
      <c r="H291" s="6">
        <v>34.619999999999997</v>
      </c>
      <c r="I291" s="7">
        <v>58</v>
      </c>
      <c r="J291" s="7">
        <v>2</v>
      </c>
      <c r="K291" s="12">
        <v>43.92</v>
      </c>
      <c r="L291" s="19">
        <f t="shared" si="362"/>
        <v>13.559616666666667</v>
      </c>
      <c r="M291" s="19">
        <f t="shared" si="363"/>
        <v>58.045533333333331</v>
      </c>
      <c r="N291" s="11">
        <f t="shared" si="364"/>
        <v>100843.19001151704</v>
      </c>
      <c r="O291" s="11">
        <f t="shared" si="365"/>
        <v>110911.70380034985</v>
      </c>
      <c r="P291" s="22">
        <f t="shared" si="380"/>
        <v>3.1119527631376411</v>
      </c>
      <c r="Q291" s="11">
        <f t="shared" si="381"/>
        <v>2719.8005527944911</v>
      </c>
      <c r="R291" s="7">
        <f t="shared" si="384"/>
        <v>271</v>
      </c>
      <c r="S291" s="11">
        <f t="shared" si="382"/>
        <v>16338.875645569857</v>
      </c>
      <c r="T291" s="11">
        <f t="shared" si="383"/>
        <v>21240.538339240815</v>
      </c>
      <c r="U291" s="4">
        <v>9</v>
      </c>
      <c r="AB291" s="4">
        <f t="shared" si="321"/>
        <v>9</v>
      </c>
      <c r="AC291" s="3">
        <f t="shared" si="322"/>
        <v>13</v>
      </c>
      <c r="AD291" s="42">
        <f t="shared" si="323"/>
        <v>33.576999999999998</v>
      </c>
      <c r="AE291" s="3">
        <f t="shared" si="324"/>
        <v>58</v>
      </c>
      <c r="AF291" s="42">
        <f t="shared" si="325"/>
        <v>2.7320000000000002</v>
      </c>
      <c r="AJ291" s="3">
        <v>8</v>
      </c>
      <c r="AK291" s="57" t="s">
        <v>2998</v>
      </c>
      <c r="AL291" t="s">
        <v>595</v>
      </c>
    </row>
    <row r="292" spans="1:38" x14ac:dyDescent="0.2">
      <c r="A292" s="4">
        <v>1</v>
      </c>
      <c r="B292" s="4">
        <v>9</v>
      </c>
      <c r="C292" s="26" t="s">
        <v>816</v>
      </c>
      <c r="D292" s="7">
        <v>1367067</v>
      </c>
      <c r="E292" s="7">
        <v>6434772</v>
      </c>
      <c r="F292" s="4">
        <v>13</v>
      </c>
      <c r="G292" s="9">
        <v>33</v>
      </c>
      <c r="H292" s="6">
        <v>21.06</v>
      </c>
      <c r="I292" s="7">
        <v>58</v>
      </c>
      <c r="J292" s="7">
        <v>1</v>
      </c>
      <c r="K292" s="12">
        <v>1.56</v>
      </c>
      <c r="L292" s="19">
        <f t="shared" si="362"/>
        <v>13.55585</v>
      </c>
      <c r="M292" s="19">
        <f t="shared" si="363"/>
        <v>58.017099999999999</v>
      </c>
      <c r="N292" s="11">
        <f t="shared" si="364"/>
        <v>100847.01438862189</v>
      </c>
      <c r="O292" s="11">
        <f t="shared" si="365"/>
        <v>110911.64501500419</v>
      </c>
      <c r="P292" s="22">
        <f t="shared" si="380"/>
        <v>3.1739932262057522</v>
      </c>
      <c r="Q292" s="11">
        <f t="shared" si="381"/>
        <v>2722.9745460206968</v>
      </c>
      <c r="R292" s="7">
        <f t="shared" si="384"/>
        <v>272</v>
      </c>
      <c r="S292" s="11">
        <f t="shared" si="382"/>
        <v>16297.803532800348</v>
      </c>
      <c r="T292" s="11">
        <f t="shared" si="383"/>
        <v>21187.144592640452</v>
      </c>
      <c r="V292" s="4">
        <v>9</v>
      </c>
      <c r="W292" s="4">
        <v>9</v>
      </c>
      <c r="AB292" s="4">
        <f>SUM(U292:AA292)+9</f>
        <v>27</v>
      </c>
      <c r="AC292" s="3">
        <f t="shared" si="322"/>
        <v>13</v>
      </c>
      <c r="AD292" s="42">
        <f t="shared" si="323"/>
        <v>33.350999999999999</v>
      </c>
      <c r="AE292" s="3">
        <f t="shared" si="324"/>
        <v>58</v>
      </c>
      <c r="AF292" s="42">
        <f t="shared" si="325"/>
        <v>1.026</v>
      </c>
      <c r="AJ292" s="3">
        <v>9</v>
      </c>
      <c r="AK292" s="3">
        <v>2</v>
      </c>
      <c r="AL292" s="13" t="s">
        <v>3014</v>
      </c>
    </row>
    <row r="293" spans="1:38" x14ac:dyDescent="0.2">
      <c r="A293" s="4">
        <v>1</v>
      </c>
      <c r="B293" s="4">
        <v>9</v>
      </c>
      <c r="C293" s="26" t="s">
        <v>821</v>
      </c>
      <c r="D293" s="7">
        <v>1366079</v>
      </c>
      <c r="E293" s="7">
        <v>6431602</v>
      </c>
      <c r="F293" s="4">
        <v>13</v>
      </c>
      <c r="G293" s="9">
        <v>32</v>
      </c>
      <c r="H293" s="6">
        <v>27.42</v>
      </c>
      <c r="I293" s="7">
        <v>57</v>
      </c>
      <c r="J293" s="7">
        <v>59</v>
      </c>
      <c r="K293" s="12">
        <v>18.12</v>
      </c>
      <c r="L293" s="19">
        <f t="shared" si="362"/>
        <v>13.54095</v>
      </c>
      <c r="M293" s="19">
        <f t="shared" si="363"/>
        <v>57.988366666666664</v>
      </c>
      <c r="N293" s="11">
        <f t="shared" si="364"/>
        <v>100885.01914562863</v>
      </c>
      <c r="O293" s="11">
        <f t="shared" si="365"/>
        <v>110911.93578482121</v>
      </c>
      <c r="P293" s="22">
        <f t="shared" si="380"/>
        <v>3.3203981688948088</v>
      </c>
      <c r="Q293" s="11">
        <f t="shared" si="381"/>
        <v>2726.2949441895917</v>
      </c>
      <c r="R293" s="7">
        <f t="shared" si="384"/>
        <v>273</v>
      </c>
      <c r="S293" s="11">
        <f t="shared" si="382"/>
        <v>16257.905381467603</v>
      </c>
      <c r="T293" s="11">
        <f t="shared" si="383"/>
        <v>21135.276995907883</v>
      </c>
      <c r="W293" s="4">
        <v>7</v>
      </c>
      <c r="AB293" s="4">
        <f t="shared" si="321"/>
        <v>7</v>
      </c>
      <c r="AC293" s="3">
        <f t="shared" si="322"/>
        <v>13</v>
      </c>
      <c r="AD293" s="42">
        <f t="shared" si="323"/>
        <v>32.457000000000001</v>
      </c>
      <c r="AE293" s="3">
        <f t="shared" si="324"/>
        <v>57</v>
      </c>
      <c r="AF293" s="42">
        <f t="shared" si="325"/>
        <v>59.302</v>
      </c>
      <c r="AJ293" s="3">
        <v>7</v>
      </c>
      <c r="AK293" s="3">
        <v>1</v>
      </c>
      <c r="AL293" t="s">
        <v>443</v>
      </c>
    </row>
    <row r="294" spans="1:38" x14ac:dyDescent="0.2">
      <c r="A294" s="4">
        <v>1</v>
      </c>
      <c r="B294" s="4">
        <v>9</v>
      </c>
      <c r="C294" s="26" t="s">
        <v>822</v>
      </c>
      <c r="D294" s="7">
        <v>1365744</v>
      </c>
      <c r="E294" s="7">
        <v>6430917</v>
      </c>
      <c r="F294" s="4">
        <v>13</v>
      </c>
      <c r="G294" s="9">
        <v>32</v>
      </c>
      <c r="H294" s="6">
        <v>8.4</v>
      </c>
      <c r="I294" s="7">
        <v>57</v>
      </c>
      <c r="J294" s="7">
        <v>58</v>
      </c>
      <c r="K294" s="12">
        <v>55.62</v>
      </c>
      <c r="L294" s="19">
        <f t="shared" si="362"/>
        <v>13.535666666666666</v>
      </c>
      <c r="M294" s="19">
        <f t="shared" si="363"/>
        <v>57.98211666666667</v>
      </c>
      <c r="N294" s="11">
        <f t="shared" si="364"/>
        <v>100899.64784396779</v>
      </c>
      <c r="O294" s="11">
        <f t="shared" si="365"/>
        <v>110912.07720081507</v>
      </c>
      <c r="P294" s="22">
        <f t="shared" si="380"/>
        <v>0.76252868798491769</v>
      </c>
      <c r="Q294" s="11">
        <f t="shared" si="381"/>
        <v>2727.0574728775764</v>
      </c>
      <c r="R294" s="7">
        <f t="shared" si="384"/>
        <v>274</v>
      </c>
      <c r="S294" s="11">
        <f t="shared" si="382"/>
        <v>16203.100605272608</v>
      </c>
      <c r="T294" s="11">
        <f t="shared" si="383"/>
        <v>21064.03078685439</v>
      </c>
      <c r="V294" s="4">
        <v>9</v>
      </c>
      <c r="AB294" s="4">
        <f t="shared" si="321"/>
        <v>9</v>
      </c>
      <c r="AC294" s="3">
        <f t="shared" si="322"/>
        <v>13</v>
      </c>
      <c r="AD294" s="42">
        <f t="shared" si="323"/>
        <v>32.14</v>
      </c>
      <c r="AE294" s="3">
        <f t="shared" si="324"/>
        <v>57</v>
      </c>
      <c r="AF294" s="42">
        <f t="shared" si="325"/>
        <v>58.927</v>
      </c>
      <c r="AJ294" s="3">
        <v>9</v>
      </c>
      <c r="AK294" s="57" t="s">
        <v>2296</v>
      </c>
      <c r="AL294" t="s">
        <v>2193</v>
      </c>
    </row>
    <row r="295" spans="1:38" x14ac:dyDescent="0.2">
      <c r="A295" s="4">
        <v>1</v>
      </c>
      <c r="B295" s="4">
        <v>9</v>
      </c>
      <c r="C295" t="s">
        <v>2855</v>
      </c>
      <c r="D295" s="29">
        <v>1365751</v>
      </c>
      <c r="E295" s="29">
        <v>6430924</v>
      </c>
      <c r="G295" s="9"/>
      <c r="I295" s="7"/>
      <c r="J295" s="7"/>
      <c r="K295" s="12"/>
      <c r="L295" s="19"/>
      <c r="M295" s="19"/>
      <c r="N295" s="11"/>
      <c r="O295" s="11"/>
      <c r="P295" s="22">
        <f t="shared" si="380"/>
        <v>9.899494936611665E-3</v>
      </c>
      <c r="Q295" s="11">
        <f t="shared" si="381"/>
        <v>2727.0673723725131</v>
      </c>
      <c r="R295" s="7">
        <f t="shared" si="384"/>
        <v>275</v>
      </c>
      <c r="S295" s="11">
        <f t="shared" si="382"/>
        <v>16144.238844445277</v>
      </c>
      <c r="T295" s="11">
        <f t="shared" si="383"/>
        <v>20987.510497778861</v>
      </c>
      <c r="V295" s="4">
        <v>7</v>
      </c>
      <c r="AB295" s="4">
        <f t="shared" ref="AB295" si="385">SUM(U295:AA295)</f>
        <v>7</v>
      </c>
      <c r="AC295" s="3">
        <f t="shared" ref="AC295" si="386">F295</f>
        <v>0</v>
      </c>
      <c r="AD295" s="42">
        <f t="shared" ref="AD295" si="387">G295+H295/60</f>
        <v>0</v>
      </c>
      <c r="AE295" s="3">
        <f t="shared" ref="AE295" si="388">I295</f>
        <v>0</v>
      </c>
      <c r="AF295" s="42">
        <f t="shared" ref="AF295" si="389">J295+K295/60</f>
        <v>0</v>
      </c>
      <c r="AJ295" s="3">
        <v>9</v>
      </c>
      <c r="AL295" s="13" t="s">
        <v>2960</v>
      </c>
    </row>
    <row r="296" spans="1:38" x14ac:dyDescent="0.2">
      <c r="B296" s="4">
        <v>8</v>
      </c>
      <c r="C296" s="26" t="s">
        <v>823</v>
      </c>
      <c r="D296" s="7">
        <v>1364732</v>
      </c>
      <c r="E296" s="7">
        <v>6428341</v>
      </c>
      <c r="F296" s="4">
        <v>13</v>
      </c>
      <c r="G296" s="9">
        <v>31</v>
      </c>
      <c r="H296" s="6">
        <v>12.18</v>
      </c>
      <c r="I296" s="7">
        <v>57</v>
      </c>
      <c r="J296" s="7">
        <v>57</v>
      </c>
      <c r="K296" s="12">
        <v>31.32</v>
      </c>
      <c r="L296" s="19">
        <f t="shared" ref="L296:L321" si="390">(H296/60+G296)/60+F296</f>
        <v>13.520049999999999</v>
      </c>
      <c r="M296" s="19">
        <f t="shared" ref="M296:M321" si="391">(K296/60+J296)/60+I296</f>
        <v>57.9587</v>
      </c>
      <c r="N296" s="11">
        <f t="shared" ref="N296:N321" si="392">D296/L296</f>
        <v>100941.34267254929</v>
      </c>
      <c r="O296" s="11">
        <f t="shared" ref="O296:O321" si="393">E296/M296</f>
        <v>110912.44282566724</v>
      </c>
      <c r="P296" s="22">
        <f t="shared" si="380"/>
        <v>2.7767336926684201</v>
      </c>
      <c r="Q296" s="11">
        <f t="shared" si="381"/>
        <v>2729.8441060651817</v>
      </c>
      <c r="R296" s="7">
        <f t="shared" si="384"/>
        <v>276</v>
      </c>
      <c r="S296" s="11">
        <f t="shared" si="382"/>
        <v>16102.123929978679</v>
      </c>
      <c r="T296" s="11">
        <f t="shared" si="383"/>
        <v>20932.761108972285</v>
      </c>
      <c r="AB296" s="4">
        <f t="shared" si="321"/>
        <v>0</v>
      </c>
      <c r="AC296" s="3">
        <f t="shared" si="322"/>
        <v>13</v>
      </c>
      <c r="AD296" s="42">
        <f t="shared" si="323"/>
        <v>31.202999999999999</v>
      </c>
      <c r="AE296" s="3">
        <f t="shared" si="324"/>
        <v>57</v>
      </c>
      <c r="AF296" s="42">
        <f t="shared" si="325"/>
        <v>57.521999999999998</v>
      </c>
      <c r="AJ296" s="3">
        <v>9</v>
      </c>
      <c r="AL296" t="s">
        <v>2192</v>
      </c>
    </row>
    <row r="297" spans="1:38" x14ac:dyDescent="0.2">
      <c r="A297" s="4">
        <v>1</v>
      </c>
      <c r="B297" s="4">
        <v>9</v>
      </c>
      <c r="C297" s="26" t="s">
        <v>824</v>
      </c>
      <c r="D297" s="7">
        <v>1363472</v>
      </c>
      <c r="E297" s="7">
        <v>6425621</v>
      </c>
      <c r="F297" s="4">
        <v>13</v>
      </c>
      <c r="G297" s="9">
        <v>30</v>
      </c>
      <c r="H297" s="6">
        <v>0.18</v>
      </c>
      <c r="I297" s="7">
        <v>57</v>
      </c>
      <c r="J297" s="7">
        <v>56</v>
      </c>
      <c r="K297" s="12">
        <v>2.58</v>
      </c>
      <c r="L297" s="19">
        <f t="shared" si="390"/>
        <v>13.50005</v>
      </c>
      <c r="M297" s="19">
        <f t="shared" si="391"/>
        <v>57.934049999999999</v>
      </c>
      <c r="N297" s="11">
        <f t="shared" si="392"/>
        <v>100997.55186091903</v>
      </c>
      <c r="O297" s="11">
        <f t="shared" si="393"/>
        <v>110912.68433675879</v>
      </c>
      <c r="P297" s="22">
        <f t="shared" si="380"/>
        <v>2.9976657585528108</v>
      </c>
      <c r="Q297" s="11">
        <f t="shared" si="381"/>
        <v>2732.8417718237347</v>
      </c>
      <c r="R297" s="7">
        <f t="shared" si="384"/>
        <v>277</v>
      </c>
      <c r="S297" s="11">
        <f t="shared" si="382"/>
        <v>16061.611568696895</v>
      </c>
      <c r="T297" s="11">
        <f t="shared" si="383"/>
        <v>20880.095039305965</v>
      </c>
      <c r="AB297" s="4">
        <f t="shared" si="321"/>
        <v>0</v>
      </c>
      <c r="AC297" s="3">
        <f t="shared" si="322"/>
        <v>13</v>
      </c>
      <c r="AD297" s="42">
        <f t="shared" si="323"/>
        <v>30.003</v>
      </c>
      <c r="AE297" s="3">
        <f t="shared" si="324"/>
        <v>57</v>
      </c>
      <c r="AF297" s="42">
        <f t="shared" si="325"/>
        <v>56.042999999999999</v>
      </c>
      <c r="AJ297" s="3">
        <v>9</v>
      </c>
      <c r="AK297" s="3">
        <v>1</v>
      </c>
      <c r="AL297" t="s">
        <v>105</v>
      </c>
    </row>
    <row r="298" spans="1:38" x14ac:dyDescent="0.2">
      <c r="A298" s="4">
        <v>1</v>
      </c>
      <c r="B298" s="4">
        <v>9</v>
      </c>
      <c r="C298" s="26" t="s">
        <v>786</v>
      </c>
      <c r="D298" s="7">
        <v>1362955</v>
      </c>
      <c r="E298" s="7">
        <v>6424873</v>
      </c>
      <c r="F298" s="4">
        <v>13</v>
      </c>
      <c r="G298" s="9">
        <v>29</v>
      </c>
      <c r="H298" s="6">
        <v>31.44</v>
      </c>
      <c r="I298" s="7">
        <v>57</v>
      </c>
      <c r="J298" s="7">
        <v>55</v>
      </c>
      <c r="K298" s="12">
        <v>37.380000000000003</v>
      </c>
      <c r="L298" s="19">
        <f t="shared" si="390"/>
        <v>13.492066666666666</v>
      </c>
      <c r="M298" s="19">
        <f t="shared" si="391"/>
        <v>57.927050000000001</v>
      </c>
      <c r="N298" s="11">
        <f t="shared" si="392"/>
        <v>101018.9938778838</v>
      </c>
      <c r="O298" s="11">
        <f t="shared" si="393"/>
        <v>110913.1744150617</v>
      </c>
      <c r="P298" s="22">
        <f t="shared" si="380"/>
        <v>0.90928158454903296</v>
      </c>
      <c r="Q298" s="11">
        <f t="shared" si="381"/>
        <v>2733.7510534082835</v>
      </c>
      <c r="R298" s="7">
        <f t="shared" si="384"/>
        <v>278</v>
      </c>
      <c r="S298" s="11">
        <f t="shared" si="382"/>
        <v>16009.160845139157</v>
      </c>
      <c r="T298" s="11">
        <f t="shared" si="383"/>
        <v>20811.909098680906</v>
      </c>
      <c r="AB298" s="4">
        <f t="shared" si="321"/>
        <v>0</v>
      </c>
      <c r="AC298" s="3">
        <f t="shared" si="322"/>
        <v>13</v>
      </c>
      <c r="AD298" s="42">
        <f t="shared" si="323"/>
        <v>29.524000000000001</v>
      </c>
      <c r="AE298" s="3">
        <f t="shared" si="324"/>
        <v>57</v>
      </c>
      <c r="AF298" s="42">
        <f t="shared" si="325"/>
        <v>55.622999999999998</v>
      </c>
      <c r="AJ298" s="3">
        <v>9</v>
      </c>
      <c r="AK298" s="57" t="s">
        <v>2998</v>
      </c>
      <c r="AL298" t="s">
        <v>2194</v>
      </c>
    </row>
    <row r="299" spans="1:38" x14ac:dyDescent="0.2">
      <c r="A299" s="4">
        <v>1</v>
      </c>
      <c r="B299" s="4">
        <v>9</v>
      </c>
      <c r="C299" s="26" t="s">
        <v>2195</v>
      </c>
      <c r="D299" s="7">
        <v>1362955</v>
      </c>
      <c r="E299" s="7">
        <v>6424873</v>
      </c>
      <c r="F299" s="4">
        <v>13</v>
      </c>
      <c r="G299" s="9">
        <v>29</v>
      </c>
      <c r="H299" s="6">
        <v>31.44</v>
      </c>
      <c r="I299" s="7">
        <v>57</v>
      </c>
      <c r="J299" s="7">
        <v>55</v>
      </c>
      <c r="K299" s="12">
        <v>37.380000000000003</v>
      </c>
      <c r="L299" s="19">
        <f t="shared" ref="L299:L300" si="394">(H299/60+G299)/60+F299</f>
        <v>13.492066666666666</v>
      </c>
      <c r="M299" s="19">
        <f t="shared" ref="M299:M300" si="395">(K299/60+J299)/60+I299</f>
        <v>57.927050000000001</v>
      </c>
      <c r="N299" s="11">
        <f t="shared" ref="N299:N300" si="396">D299/L299</f>
        <v>101018.9938778838</v>
      </c>
      <c r="O299" s="11">
        <f t="shared" ref="O299:O300" si="397">E299/M299</f>
        <v>110913.1744150617</v>
      </c>
      <c r="P299" s="22">
        <f t="shared" si="380"/>
        <v>0</v>
      </c>
      <c r="Q299" s="11">
        <f t="shared" si="381"/>
        <v>2733.7510534082835</v>
      </c>
      <c r="R299" s="7">
        <f t="shared" si="384"/>
        <v>279</v>
      </c>
      <c r="S299" s="11">
        <f t="shared" si="382"/>
        <v>15951.78034031787</v>
      </c>
      <c r="T299" s="11">
        <f t="shared" si="383"/>
        <v>20737.31444241323</v>
      </c>
      <c r="AB299" s="4">
        <f t="shared" ref="AB299" si="398">SUM(U299:AA299)</f>
        <v>0</v>
      </c>
      <c r="AC299" s="3">
        <f t="shared" ref="AC299" si="399">F299</f>
        <v>13</v>
      </c>
      <c r="AD299" s="42">
        <f t="shared" ref="AD299" si="400">G299+H299/60</f>
        <v>29.524000000000001</v>
      </c>
      <c r="AE299" s="3">
        <f t="shared" ref="AE299" si="401">I299</f>
        <v>57</v>
      </c>
      <c r="AF299" s="42">
        <f t="shared" ref="AF299" si="402">J299+K299/60</f>
        <v>55.622999999999998</v>
      </c>
      <c r="AJ299" s="3">
        <v>9</v>
      </c>
      <c r="AK299" s="57" t="s">
        <v>2998</v>
      </c>
      <c r="AL299" t="s">
        <v>2194</v>
      </c>
    </row>
    <row r="300" spans="1:38" x14ac:dyDescent="0.2">
      <c r="A300" s="4">
        <v>1</v>
      </c>
      <c r="B300" s="4">
        <v>9</v>
      </c>
      <c r="C300" s="26" t="s">
        <v>2196</v>
      </c>
      <c r="D300" s="7">
        <v>1362955</v>
      </c>
      <c r="E300" s="7">
        <v>6424873</v>
      </c>
      <c r="F300" s="4">
        <v>13</v>
      </c>
      <c r="G300" s="9">
        <v>29</v>
      </c>
      <c r="H300" s="6">
        <v>31.44</v>
      </c>
      <c r="I300" s="7">
        <v>57</v>
      </c>
      <c r="J300" s="7">
        <v>55</v>
      </c>
      <c r="K300" s="12">
        <v>37.380000000000003</v>
      </c>
      <c r="L300" s="19">
        <f t="shared" si="394"/>
        <v>13.492066666666666</v>
      </c>
      <c r="M300" s="19">
        <f t="shared" si="395"/>
        <v>57.927050000000001</v>
      </c>
      <c r="N300" s="11">
        <f t="shared" si="396"/>
        <v>101018.9938778838</v>
      </c>
      <c r="O300" s="11">
        <f t="shared" si="397"/>
        <v>110913.1744150617</v>
      </c>
      <c r="P300" s="22">
        <f t="shared" si="380"/>
        <v>0</v>
      </c>
      <c r="Q300" s="11">
        <f t="shared" si="381"/>
        <v>2733.7510534082835</v>
      </c>
      <c r="R300" s="7">
        <f t="shared" si="384"/>
        <v>280</v>
      </c>
      <c r="S300" s="11">
        <f t="shared" si="382"/>
        <v>15894.809696245306</v>
      </c>
      <c r="T300" s="11">
        <f t="shared" si="383"/>
        <v>20663.252605118898</v>
      </c>
      <c r="AB300" s="4">
        <f t="shared" ref="AB300" si="403">SUM(U300:AA300)</f>
        <v>0</v>
      </c>
      <c r="AC300" s="3">
        <f t="shared" ref="AC300" si="404">F300</f>
        <v>13</v>
      </c>
      <c r="AD300" s="42">
        <f t="shared" ref="AD300" si="405">G300+H300/60</f>
        <v>29.524000000000001</v>
      </c>
      <c r="AE300" s="3">
        <f t="shared" ref="AE300" si="406">I300</f>
        <v>57</v>
      </c>
      <c r="AF300" s="42">
        <f t="shared" ref="AF300" si="407">J300+K300/60</f>
        <v>55.622999999999998</v>
      </c>
      <c r="AJ300" s="3">
        <v>9</v>
      </c>
      <c r="AK300" s="57" t="s">
        <v>2998</v>
      </c>
      <c r="AL300" t="s">
        <v>2197</v>
      </c>
    </row>
    <row r="301" spans="1:38" x14ac:dyDescent="0.2">
      <c r="B301" s="4">
        <v>9</v>
      </c>
      <c r="C301" s="26" t="s">
        <v>827</v>
      </c>
      <c r="D301" s="7">
        <v>1356098</v>
      </c>
      <c r="E301" s="7">
        <v>6425710</v>
      </c>
      <c r="F301" s="4">
        <v>13</v>
      </c>
      <c r="G301" s="9">
        <v>22</v>
      </c>
      <c r="H301" s="6">
        <v>33.36</v>
      </c>
      <c r="I301" s="7">
        <v>57</v>
      </c>
      <c r="J301" s="7">
        <v>55</v>
      </c>
      <c r="K301" s="12">
        <v>56.64</v>
      </c>
      <c r="L301" s="19">
        <f t="shared" si="390"/>
        <v>13.375933333333334</v>
      </c>
      <c r="M301" s="19">
        <f t="shared" si="391"/>
        <v>57.932400000000001</v>
      </c>
      <c r="N301" s="11">
        <f t="shared" si="392"/>
        <v>101383.42994133742</v>
      </c>
      <c r="O301" s="11">
        <f t="shared" si="393"/>
        <v>110917.37956652926</v>
      </c>
      <c r="P301" s="22">
        <f t="shared" si="380"/>
        <v>6.9078953379448356</v>
      </c>
      <c r="Q301" s="11">
        <f t="shared" si="381"/>
        <v>2740.6589487462284</v>
      </c>
      <c r="R301" s="7">
        <f t="shared" si="384"/>
        <v>281</v>
      </c>
      <c r="S301" s="11">
        <f t="shared" si="382"/>
        <v>15878.26608028064</v>
      </c>
      <c r="T301" s="11">
        <f t="shared" si="383"/>
        <v>20641.745904364834</v>
      </c>
      <c r="AB301" s="4">
        <f t="shared" si="321"/>
        <v>0</v>
      </c>
      <c r="AC301" s="3">
        <f t="shared" si="322"/>
        <v>13</v>
      </c>
      <c r="AD301" s="42">
        <f t="shared" si="323"/>
        <v>22.556000000000001</v>
      </c>
      <c r="AE301" s="3">
        <f t="shared" si="324"/>
        <v>57</v>
      </c>
      <c r="AF301" s="42">
        <f t="shared" si="325"/>
        <v>55.944000000000003</v>
      </c>
      <c r="AJ301" s="3">
        <v>9</v>
      </c>
      <c r="AK301" s="3">
        <v>1</v>
      </c>
      <c r="AL301" t="s">
        <v>2198</v>
      </c>
    </row>
    <row r="302" spans="1:38" x14ac:dyDescent="0.2">
      <c r="B302" s="4">
        <v>9</v>
      </c>
      <c r="C302" s="26" t="s">
        <v>828</v>
      </c>
      <c r="D302" s="7">
        <v>1360437</v>
      </c>
      <c r="E302" s="7">
        <v>6421291</v>
      </c>
      <c r="F302" s="4">
        <v>13</v>
      </c>
      <c r="G302" s="9">
        <v>27</v>
      </c>
      <c r="H302" s="6">
        <v>6.12</v>
      </c>
      <c r="I302" s="7">
        <v>57</v>
      </c>
      <c r="J302" s="7">
        <v>53</v>
      </c>
      <c r="K302" s="12">
        <v>38.880000000000003</v>
      </c>
      <c r="L302" s="19">
        <f t="shared" si="390"/>
        <v>13.451700000000001</v>
      </c>
      <c r="M302" s="19">
        <f t="shared" si="391"/>
        <v>57.894133333333336</v>
      </c>
      <c r="N302" s="11">
        <f t="shared" si="392"/>
        <v>101134.94948593857</v>
      </c>
      <c r="O302" s="11">
        <f t="shared" si="393"/>
        <v>110914.3643800408</v>
      </c>
      <c r="P302" s="22">
        <f t="shared" si="380"/>
        <v>6.1930995470765682</v>
      </c>
      <c r="Q302" s="11">
        <f t="shared" si="381"/>
        <v>2746.852048293305</v>
      </c>
      <c r="R302" s="7">
        <f t="shared" si="384"/>
        <v>282</v>
      </c>
      <c r="S302" s="11">
        <f t="shared" si="382"/>
        <v>15857.713243338654</v>
      </c>
      <c r="T302" s="11">
        <f t="shared" si="383"/>
        <v>20615.027216340251</v>
      </c>
      <c r="AB302" s="4">
        <f t="shared" si="321"/>
        <v>0</v>
      </c>
      <c r="AC302" s="3">
        <f t="shared" si="322"/>
        <v>13</v>
      </c>
      <c r="AD302" s="42">
        <f t="shared" si="323"/>
        <v>27.102</v>
      </c>
      <c r="AE302" s="3">
        <f t="shared" si="324"/>
        <v>57</v>
      </c>
      <c r="AF302" s="42">
        <f t="shared" si="325"/>
        <v>53.648000000000003</v>
      </c>
      <c r="AJ302" s="3">
        <v>9</v>
      </c>
      <c r="AK302" s="3">
        <v>1</v>
      </c>
      <c r="AL302" t="s">
        <v>519</v>
      </c>
    </row>
    <row r="303" spans="1:38" x14ac:dyDescent="0.2">
      <c r="B303" s="4">
        <v>8</v>
      </c>
      <c r="C303" s="26" t="s">
        <v>829</v>
      </c>
      <c r="D303" s="29">
        <v>1361191</v>
      </c>
      <c r="E303" s="29">
        <v>6420879</v>
      </c>
      <c r="F303" s="4">
        <v>13</v>
      </c>
      <c r="G303" s="9">
        <v>27</v>
      </c>
      <c r="H303" s="6">
        <v>52.74</v>
      </c>
      <c r="I303" s="7">
        <v>57</v>
      </c>
      <c r="J303" s="7">
        <v>53</v>
      </c>
      <c r="K303" s="12">
        <v>26.4</v>
      </c>
      <c r="L303" s="19">
        <f t="shared" si="390"/>
        <v>13.464650000000001</v>
      </c>
      <c r="M303" s="19">
        <f t="shared" si="391"/>
        <v>57.890666666666668</v>
      </c>
      <c r="N303" s="11">
        <f t="shared" si="392"/>
        <v>101093.67863256749</v>
      </c>
      <c r="O303" s="11">
        <f t="shared" si="393"/>
        <v>110913.88940070938</v>
      </c>
      <c r="P303" s="22">
        <f t="shared" si="380"/>
        <v>0.85922057703479138</v>
      </c>
      <c r="Q303" s="11">
        <f t="shared" si="381"/>
        <v>2747.7112688703396</v>
      </c>
      <c r="R303" s="7">
        <f t="shared" si="384"/>
        <v>283</v>
      </c>
      <c r="S303" s="11">
        <f t="shared" si="382"/>
        <v>15806.621716328315</v>
      </c>
      <c r="T303" s="11">
        <f t="shared" si="383"/>
        <v>20548.608231226808</v>
      </c>
      <c r="U303" s="4">
        <v>9</v>
      </c>
      <c r="V303" s="4">
        <v>9</v>
      </c>
      <c r="AB303" s="4">
        <f t="shared" si="321"/>
        <v>18</v>
      </c>
      <c r="AC303" s="3">
        <f t="shared" si="322"/>
        <v>13</v>
      </c>
      <c r="AD303" s="42">
        <f t="shared" si="323"/>
        <v>27.879000000000001</v>
      </c>
      <c r="AE303" s="3">
        <f t="shared" si="324"/>
        <v>57</v>
      </c>
      <c r="AF303" s="42">
        <f t="shared" si="325"/>
        <v>53.44</v>
      </c>
      <c r="AJ303" s="3">
        <v>8</v>
      </c>
      <c r="AL303" t="s">
        <v>2199</v>
      </c>
    </row>
    <row r="304" spans="1:38" x14ac:dyDescent="0.2">
      <c r="A304" s="4">
        <v>1</v>
      </c>
      <c r="B304" s="4">
        <v>9</v>
      </c>
      <c r="C304" s="26" t="s">
        <v>830</v>
      </c>
      <c r="D304" s="7">
        <v>1362048</v>
      </c>
      <c r="E304" s="7">
        <v>6421848</v>
      </c>
      <c r="F304" s="4">
        <v>13</v>
      </c>
      <c r="G304" s="9">
        <v>28</v>
      </c>
      <c r="H304" s="6">
        <v>42.71</v>
      </c>
      <c r="I304" s="7">
        <v>57</v>
      </c>
      <c r="J304" s="7">
        <v>53</v>
      </c>
      <c r="K304" s="12">
        <v>58.71</v>
      </c>
      <c r="L304" s="19">
        <f t="shared" si="390"/>
        <v>13.478530555555556</v>
      </c>
      <c r="M304" s="19">
        <f t="shared" si="391"/>
        <v>57.899641666666668</v>
      </c>
      <c r="N304" s="11">
        <f t="shared" si="392"/>
        <v>101053.15222500969</v>
      </c>
      <c r="O304" s="11">
        <f t="shared" si="393"/>
        <v>110913.43253851456</v>
      </c>
      <c r="P304" s="22">
        <f t="shared" si="380"/>
        <v>1.2936034941202037</v>
      </c>
      <c r="Q304" s="11">
        <f t="shared" si="381"/>
        <v>2749.00487236446</v>
      </c>
      <c r="R304" s="7">
        <f t="shared" si="384"/>
        <v>284</v>
      </c>
      <c r="S304" s="11">
        <f t="shared" si="382"/>
        <v>15758.380042990637</v>
      </c>
      <c r="T304" s="11">
        <f t="shared" si="383"/>
        <v>20485.894055887828</v>
      </c>
      <c r="V304" s="4">
        <v>9</v>
      </c>
      <c r="AB304" s="4">
        <f t="shared" si="321"/>
        <v>9</v>
      </c>
      <c r="AC304" s="3">
        <f t="shared" si="322"/>
        <v>13</v>
      </c>
      <c r="AD304" s="42">
        <f t="shared" si="323"/>
        <v>28.711833333333335</v>
      </c>
      <c r="AE304" s="3">
        <f t="shared" si="324"/>
        <v>57</v>
      </c>
      <c r="AF304" s="42">
        <f t="shared" si="325"/>
        <v>53.978499999999997</v>
      </c>
      <c r="AJ304" s="3">
        <v>9</v>
      </c>
      <c r="AK304" s="3">
        <v>1</v>
      </c>
      <c r="AL304" t="s">
        <v>2200</v>
      </c>
    </row>
    <row r="305" spans="1:38" x14ac:dyDescent="0.2">
      <c r="A305" s="4">
        <v>1</v>
      </c>
      <c r="B305" s="4">
        <v>9</v>
      </c>
      <c r="C305" s="26" t="s">
        <v>2201</v>
      </c>
      <c r="D305" s="7">
        <v>1362048</v>
      </c>
      <c r="E305" s="7">
        <v>6421848</v>
      </c>
      <c r="F305" s="4">
        <v>13</v>
      </c>
      <c r="G305" s="9">
        <v>28</v>
      </c>
      <c r="H305" s="6">
        <v>42.71</v>
      </c>
      <c r="I305" s="7">
        <v>57</v>
      </c>
      <c r="J305" s="7">
        <v>53</v>
      </c>
      <c r="K305" s="12">
        <v>58.71</v>
      </c>
      <c r="L305" s="19">
        <f t="shared" ref="L305" si="408">(H305/60+G305)/60+F305</f>
        <v>13.478530555555556</v>
      </c>
      <c r="M305" s="19">
        <f t="shared" ref="M305" si="409">(K305/60+J305)/60+I305</f>
        <v>57.899641666666668</v>
      </c>
      <c r="N305" s="11">
        <f t="shared" ref="N305" si="410">D305/L305</f>
        <v>101053.15222500969</v>
      </c>
      <c r="O305" s="11">
        <f t="shared" ref="O305" si="411">E305/M305</f>
        <v>110913.43253851456</v>
      </c>
      <c r="P305" s="22">
        <f t="shared" si="380"/>
        <v>0</v>
      </c>
      <c r="Q305" s="11">
        <f t="shared" si="381"/>
        <v>2749.00487236446</v>
      </c>
      <c r="R305" s="7">
        <f t="shared" si="384"/>
        <v>285</v>
      </c>
      <c r="S305" s="11">
        <f t="shared" si="382"/>
        <v>15703.087481436283</v>
      </c>
      <c r="T305" s="11">
        <f t="shared" si="383"/>
        <v>20414.013725867168</v>
      </c>
      <c r="V305" s="4">
        <v>9</v>
      </c>
      <c r="AB305" s="4">
        <f t="shared" ref="AB305" si="412">SUM(U305:AA305)</f>
        <v>9</v>
      </c>
      <c r="AC305" s="3">
        <f t="shared" ref="AC305" si="413">F305</f>
        <v>13</v>
      </c>
      <c r="AD305" s="42">
        <f t="shared" ref="AD305" si="414">G305+H305/60</f>
        <v>28.711833333333335</v>
      </c>
      <c r="AE305" s="3">
        <f t="shared" ref="AE305" si="415">I305</f>
        <v>57</v>
      </c>
      <c r="AF305" s="42">
        <f t="shared" ref="AF305" si="416">J305+K305/60</f>
        <v>53.978499999999997</v>
      </c>
      <c r="AJ305" s="3">
        <v>9</v>
      </c>
      <c r="AK305" s="3">
        <v>1</v>
      </c>
      <c r="AL305" t="s">
        <v>2202</v>
      </c>
    </row>
    <row r="306" spans="1:38" x14ac:dyDescent="0.2">
      <c r="B306" s="4">
        <v>8</v>
      </c>
      <c r="C306" s="26" t="s">
        <v>831</v>
      </c>
      <c r="D306" s="29">
        <v>1364268</v>
      </c>
      <c r="E306" s="29">
        <v>6419661</v>
      </c>
      <c r="F306" s="4">
        <v>13</v>
      </c>
      <c r="G306" s="9">
        <v>31</v>
      </c>
      <c r="H306" s="6">
        <v>1.86</v>
      </c>
      <c r="I306" s="7">
        <v>57</v>
      </c>
      <c r="J306" s="7">
        <v>52</v>
      </c>
      <c r="K306" s="12">
        <v>50.52</v>
      </c>
      <c r="L306" s="19">
        <f t="shared" si="390"/>
        <v>13.517183333333334</v>
      </c>
      <c r="M306" s="19">
        <f t="shared" si="391"/>
        <v>57.880699999999997</v>
      </c>
      <c r="N306" s="11">
        <f t="shared" si="392"/>
        <v>100928.42320453841</v>
      </c>
      <c r="O306" s="11">
        <f t="shared" si="393"/>
        <v>110911.94474151143</v>
      </c>
      <c r="P306" s="22">
        <f t="shared" si="380"/>
        <v>3.1163069489381177</v>
      </c>
      <c r="Q306" s="11">
        <f t="shared" si="381"/>
        <v>2752.121179313398</v>
      </c>
      <c r="R306" s="7">
        <f t="shared" si="384"/>
        <v>286</v>
      </c>
      <c r="S306" s="11">
        <f t="shared" si="382"/>
        <v>15665.920559168573</v>
      </c>
      <c r="T306" s="11">
        <f t="shared" si="383"/>
        <v>20365.696726919145</v>
      </c>
      <c r="AB306" s="4">
        <f t="shared" ref="AB306:AB355" si="417">SUM(U306:AA306)</f>
        <v>0</v>
      </c>
      <c r="AC306" s="3">
        <f t="shared" ref="AC306:AC355" si="418">F306</f>
        <v>13</v>
      </c>
      <c r="AD306" s="42">
        <f t="shared" ref="AD306:AD355" si="419">G306+H306/60</f>
        <v>31.030999999999999</v>
      </c>
      <c r="AE306" s="3">
        <f t="shared" ref="AE306:AE313" si="420">I306</f>
        <v>57</v>
      </c>
      <c r="AF306" s="42">
        <f t="shared" ref="AF306:AF313" si="421">J306+K306/60</f>
        <v>52.841999999999999</v>
      </c>
      <c r="AJ306" s="3">
        <v>8</v>
      </c>
      <c r="AK306" s="3">
        <v>1</v>
      </c>
      <c r="AL306" t="s">
        <v>3016</v>
      </c>
    </row>
    <row r="307" spans="1:38" x14ac:dyDescent="0.2">
      <c r="A307" s="4">
        <v>1</v>
      </c>
      <c r="B307" s="4">
        <v>9</v>
      </c>
      <c r="C307" s="26" t="s">
        <v>832</v>
      </c>
      <c r="D307" s="29">
        <v>1400959</v>
      </c>
      <c r="E307" s="29">
        <v>6407552</v>
      </c>
      <c r="F307" s="4">
        <v>14</v>
      </c>
      <c r="G307" s="9">
        <v>8</v>
      </c>
      <c r="H307" s="6">
        <v>25.2</v>
      </c>
      <c r="I307" s="7">
        <v>57</v>
      </c>
      <c r="J307" s="7">
        <v>46</v>
      </c>
      <c r="K307" s="12">
        <v>53.94</v>
      </c>
      <c r="L307" s="19">
        <f t="shared" si="390"/>
        <v>14.140333333333333</v>
      </c>
      <c r="M307" s="19">
        <f t="shared" si="391"/>
        <v>57.781649999999999</v>
      </c>
      <c r="N307" s="11">
        <f t="shared" si="392"/>
        <v>99075.38719030669</v>
      </c>
      <c r="O307" s="11">
        <f t="shared" si="393"/>
        <v>110892.50653105268</v>
      </c>
      <c r="P307" s="22">
        <f t="shared" si="380"/>
        <v>38.637512368163662</v>
      </c>
      <c r="Q307" s="11">
        <f t="shared" si="381"/>
        <v>2790.7586916815617</v>
      </c>
      <c r="R307" s="7">
        <f t="shared" si="384"/>
        <v>287</v>
      </c>
      <c r="S307" s="11">
        <f t="shared" si="382"/>
        <v>15830.505749329557</v>
      </c>
      <c r="T307" s="11">
        <f t="shared" si="383"/>
        <v>20579.657474128424</v>
      </c>
      <c r="AB307" s="4">
        <f t="shared" si="417"/>
        <v>0</v>
      </c>
      <c r="AC307" s="3">
        <f t="shared" si="418"/>
        <v>14</v>
      </c>
      <c r="AD307" s="42">
        <f t="shared" si="419"/>
        <v>8.42</v>
      </c>
      <c r="AE307" s="3">
        <f t="shared" si="420"/>
        <v>57</v>
      </c>
      <c r="AF307" s="42">
        <f t="shared" si="421"/>
        <v>46.899000000000001</v>
      </c>
      <c r="AJ307" s="3">
        <v>9</v>
      </c>
      <c r="AL307" t="s">
        <v>152</v>
      </c>
    </row>
    <row r="308" spans="1:38" x14ac:dyDescent="0.2">
      <c r="A308" s="4">
        <v>1</v>
      </c>
      <c r="B308" s="4">
        <v>9</v>
      </c>
      <c r="C308" s="26" t="s">
        <v>834</v>
      </c>
      <c r="D308" s="7">
        <v>1409230</v>
      </c>
      <c r="E308" s="7">
        <v>6401975</v>
      </c>
      <c r="F308" s="4">
        <v>14</v>
      </c>
      <c r="G308" s="9">
        <v>16</v>
      </c>
      <c r="H308" s="6">
        <v>53.1</v>
      </c>
      <c r="I308" s="7">
        <v>57</v>
      </c>
      <c r="J308" s="7">
        <v>44</v>
      </c>
      <c r="K308" s="12">
        <v>0.06</v>
      </c>
      <c r="L308" s="19">
        <f t="shared" si="390"/>
        <v>14.281416666666667</v>
      </c>
      <c r="M308" s="19">
        <f t="shared" si="391"/>
        <v>57.733350000000002</v>
      </c>
      <c r="N308" s="11">
        <f t="shared" si="392"/>
        <v>98675.784965310391</v>
      </c>
      <c r="O308" s="11">
        <f t="shared" si="393"/>
        <v>110888.68045938786</v>
      </c>
      <c r="P308" s="22">
        <f t="shared" si="380"/>
        <v>9.9755887044324361</v>
      </c>
      <c r="Q308" s="11">
        <f t="shared" si="381"/>
        <v>2800.7342803859942</v>
      </c>
      <c r="R308" s="7">
        <f t="shared" si="384"/>
        <v>288</v>
      </c>
      <c r="S308" s="11">
        <f t="shared" si="382"/>
        <v>15831.928501626384</v>
      </c>
      <c r="T308" s="11">
        <f t="shared" si="383"/>
        <v>20581.507052114299</v>
      </c>
      <c r="AB308" s="4">
        <f t="shared" si="417"/>
        <v>0</v>
      </c>
      <c r="AC308" s="3">
        <f t="shared" si="418"/>
        <v>14</v>
      </c>
      <c r="AD308" s="42">
        <f t="shared" si="419"/>
        <v>16.885000000000002</v>
      </c>
      <c r="AE308" s="3">
        <f t="shared" si="420"/>
        <v>57</v>
      </c>
      <c r="AF308" s="42">
        <f t="shared" si="421"/>
        <v>44.000999999999998</v>
      </c>
      <c r="AJ308" s="3">
        <v>9</v>
      </c>
      <c r="AK308" s="3">
        <v>1</v>
      </c>
      <c r="AL308" t="s">
        <v>2203</v>
      </c>
    </row>
    <row r="309" spans="1:38" x14ac:dyDescent="0.2">
      <c r="B309" s="4">
        <v>8</v>
      </c>
      <c r="C309" s="26" t="s">
        <v>833</v>
      </c>
      <c r="D309" s="29">
        <v>1440586</v>
      </c>
      <c r="E309" s="29">
        <v>6404731</v>
      </c>
      <c r="F309" s="4">
        <v>14</v>
      </c>
      <c r="G309" s="9">
        <v>48</v>
      </c>
      <c r="H309" s="6">
        <v>25.26</v>
      </c>
      <c r="I309" s="7">
        <v>57</v>
      </c>
      <c r="J309" s="7">
        <v>45</v>
      </c>
      <c r="K309" s="12">
        <v>48</v>
      </c>
      <c r="L309" s="19">
        <f t="shared" si="390"/>
        <v>14.807016666666666</v>
      </c>
      <c r="M309" s="19">
        <f t="shared" si="391"/>
        <v>57.763333333333335</v>
      </c>
      <c r="N309" s="11">
        <f t="shared" si="392"/>
        <v>97290.76642717811</v>
      </c>
      <c r="O309" s="11">
        <f t="shared" si="393"/>
        <v>110878.83316983092</v>
      </c>
      <c r="P309" s="22">
        <f t="shared" si="380"/>
        <v>31.47688472514394</v>
      </c>
      <c r="Q309" s="11">
        <f t="shared" si="381"/>
        <v>2832.2111651111381</v>
      </c>
      <c r="R309" s="7">
        <f t="shared" si="384"/>
        <v>289</v>
      </c>
      <c r="S309" s="11">
        <f t="shared" si="382"/>
        <v>15954.462895504957</v>
      </c>
      <c r="T309" s="11">
        <f t="shared" si="383"/>
        <v>20740.801764156444</v>
      </c>
      <c r="AB309" s="4">
        <f t="shared" si="417"/>
        <v>0</v>
      </c>
      <c r="AC309" s="3">
        <f t="shared" si="418"/>
        <v>14</v>
      </c>
      <c r="AD309" s="42">
        <f t="shared" si="419"/>
        <v>48.420999999999999</v>
      </c>
      <c r="AE309" s="3">
        <f t="shared" si="420"/>
        <v>57</v>
      </c>
      <c r="AF309" s="42">
        <f t="shared" si="421"/>
        <v>45.8</v>
      </c>
      <c r="AJ309" s="3">
        <v>9</v>
      </c>
      <c r="AK309" s="57" t="s">
        <v>2998</v>
      </c>
      <c r="AL309" t="s">
        <v>260</v>
      </c>
    </row>
    <row r="310" spans="1:38" x14ac:dyDescent="0.2">
      <c r="A310" s="4">
        <v>1</v>
      </c>
      <c r="B310" s="4">
        <v>9</v>
      </c>
      <c r="C310" s="26" t="s">
        <v>835</v>
      </c>
      <c r="D310" s="7">
        <v>1444730</v>
      </c>
      <c r="E310" s="7">
        <v>6407490</v>
      </c>
      <c r="F310" s="4">
        <v>14</v>
      </c>
      <c r="G310" s="9">
        <v>52</v>
      </c>
      <c r="H310" s="6">
        <v>33.54</v>
      </c>
      <c r="I310" s="7">
        <v>57</v>
      </c>
      <c r="J310" s="7">
        <v>47</v>
      </c>
      <c r="K310" s="12">
        <v>19.079999999999998</v>
      </c>
      <c r="L310" s="19">
        <f t="shared" si="390"/>
        <v>14.875983333333334</v>
      </c>
      <c r="M310" s="19">
        <f t="shared" si="391"/>
        <v>57.788633333333337</v>
      </c>
      <c r="N310" s="11">
        <f t="shared" si="392"/>
        <v>97118.285737973623</v>
      </c>
      <c r="O310" s="11">
        <f t="shared" si="393"/>
        <v>110878.03310801028</v>
      </c>
      <c r="P310" s="22">
        <f t="shared" si="380"/>
        <v>4.9784351959225095</v>
      </c>
      <c r="Q310" s="11">
        <f t="shared" si="381"/>
        <v>2837.1896003070606</v>
      </c>
      <c r="R310" s="7">
        <f t="shared" si="384"/>
        <v>290</v>
      </c>
      <c r="S310" s="11">
        <f t="shared" si="382"/>
        <v>15927.395411378946</v>
      </c>
      <c r="T310" s="11">
        <f t="shared" si="383"/>
        <v>20705.61403479263</v>
      </c>
      <c r="U310" s="4">
        <v>9</v>
      </c>
      <c r="AB310" s="4">
        <f>SUM(U310:AA310)+16</f>
        <v>25</v>
      </c>
      <c r="AC310" s="3">
        <f t="shared" si="418"/>
        <v>14</v>
      </c>
      <c r="AD310" s="42">
        <f t="shared" si="419"/>
        <v>52.558999999999997</v>
      </c>
      <c r="AE310" s="3">
        <f t="shared" si="420"/>
        <v>57</v>
      </c>
      <c r="AF310" s="42">
        <f t="shared" si="421"/>
        <v>47.317999999999998</v>
      </c>
      <c r="AJ310" s="3">
        <v>9</v>
      </c>
      <c r="AK310" s="57" t="s">
        <v>3015</v>
      </c>
      <c r="AL310" t="s">
        <v>617</v>
      </c>
    </row>
    <row r="311" spans="1:38" x14ac:dyDescent="0.2">
      <c r="B311" s="4">
        <v>9</v>
      </c>
      <c r="C311" s="26" t="s">
        <v>836</v>
      </c>
      <c r="D311" s="29">
        <v>1447720</v>
      </c>
      <c r="E311" s="29">
        <v>6403860</v>
      </c>
      <c r="F311" s="4">
        <v>14</v>
      </c>
      <c r="G311" s="9">
        <v>55</v>
      </c>
      <c r="H311" s="6">
        <v>37.380000000000003</v>
      </c>
      <c r="I311" s="7">
        <v>57</v>
      </c>
      <c r="J311" s="7">
        <v>45</v>
      </c>
      <c r="K311" s="12">
        <v>23.04</v>
      </c>
      <c r="L311" s="19">
        <f t="shared" si="390"/>
        <v>14.927049999999999</v>
      </c>
      <c r="M311" s="19">
        <f t="shared" si="391"/>
        <v>57.756399999999999</v>
      </c>
      <c r="N311" s="11">
        <f t="shared" si="392"/>
        <v>96986.343584298302</v>
      </c>
      <c r="O311" s="11">
        <f t="shared" si="393"/>
        <v>110877.06297483915</v>
      </c>
      <c r="P311" s="22">
        <f t="shared" si="380"/>
        <v>4.7028714632658204</v>
      </c>
      <c r="Q311" s="11">
        <f t="shared" si="381"/>
        <v>2841.8924717703262</v>
      </c>
      <c r="R311" s="7">
        <f t="shared" si="384"/>
        <v>291</v>
      </c>
      <c r="S311" s="11">
        <f t="shared" si="382"/>
        <v>15898.972316295843</v>
      </c>
      <c r="T311" s="11">
        <f t="shared" si="383"/>
        <v>20668.664011184595</v>
      </c>
      <c r="U311" s="4">
        <v>9</v>
      </c>
      <c r="W311" s="4">
        <v>7</v>
      </c>
      <c r="AB311" s="4">
        <f>SUM(U311:AA311)+10</f>
        <v>26</v>
      </c>
      <c r="AC311" s="3">
        <f t="shared" si="418"/>
        <v>14</v>
      </c>
      <c r="AD311" s="42">
        <f t="shared" si="419"/>
        <v>55.622999999999998</v>
      </c>
      <c r="AE311" s="3">
        <f t="shared" si="420"/>
        <v>57</v>
      </c>
      <c r="AF311" s="42">
        <f t="shared" si="421"/>
        <v>45.384</v>
      </c>
      <c r="AJ311" s="3">
        <v>9</v>
      </c>
      <c r="AK311" s="57" t="s">
        <v>3015</v>
      </c>
      <c r="AL311" t="s">
        <v>616</v>
      </c>
    </row>
    <row r="312" spans="1:38" x14ac:dyDescent="0.2">
      <c r="B312" s="4">
        <v>9</v>
      </c>
      <c r="C312" s="13" t="s">
        <v>837</v>
      </c>
      <c r="D312" s="7">
        <v>1466700</v>
      </c>
      <c r="E312" s="7">
        <v>6412600</v>
      </c>
      <c r="F312" s="4">
        <v>15</v>
      </c>
      <c r="G312" s="9">
        <v>14</v>
      </c>
      <c r="H312" s="6">
        <v>40.56</v>
      </c>
      <c r="I312" s="7">
        <v>57</v>
      </c>
      <c r="J312" s="7">
        <v>50</v>
      </c>
      <c r="K312" s="12">
        <v>12.06</v>
      </c>
      <c r="L312" s="19">
        <f t="shared" si="390"/>
        <v>15.2446</v>
      </c>
      <c r="M312" s="19">
        <f t="shared" si="391"/>
        <v>57.836683333333333</v>
      </c>
      <c r="N312" s="11">
        <f t="shared" si="392"/>
        <v>96211.117379268719</v>
      </c>
      <c r="O312" s="11">
        <f t="shared" si="393"/>
        <v>110874.26924261736</v>
      </c>
      <c r="P312" s="22">
        <f t="shared" si="380"/>
        <v>20.895645479381582</v>
      </c>
      <c r="Q312" s="11">
        <f t="shared" si="381"/>
        <v>2862.7881172497077</v>
      </c>
      <c r="R312" s="7">
        <f t="shared" si="384"/>
        <v>292</v>
      </c>
      <c r="S312" s="11">
        <f t="shared" si="382"/>
        <v>15961.024160556588</v>
      </c>
      <c r="T312" s="11">
        <f t="shared" si="383"/>
        <v>20749.331408723567</v>
      </c>
      <c r="W312" s="4">
        <v>8</v>
      </c>
      <c r="AB312" s="4">
        <f t="shared" si="417"/>
        <v>8</v>
      </c>
      <c r="AC312" s="3">
        <f t="shared" si="418"/>
        <v>15</v>
      </c>
      <c r="AD312" s="42">
        <f t="shared" si="419"/>
        <v>14.676</v>
      </c>
      <c r="AE312" s="3">
        <f t="shared" si="420"/>
        <v>57</v>
      </c>
      <c r="AF312" s="42">
        <f t="shared" si="421"/>
        <v>50.201000000000001</v>
      </c>
      <c r="AJ312" s="3">
        <v>9</v>
      </c>
      <c r="AK312" s="3">
        <v>1</v>
      </c>
      <c r="AL312" t="s">
        <v>100</v>
      </c>
    </row>
    <row r="313" spans="1:38" x14ac:dyDescent="0.2">
      <c r="B313" s="4">
        <v>8</v>
      </c>
      <c r="C313" s="13" t="s">
        <v>3017</v>
      </c>
      <c r="D313" s="29">
        <v>1467096</v>
      </c>
      <c r="E313" s="29">
        <v>6414839</v>
      </c>
      <c r="F313" s="4">
        <v>15</v>
      </c>
      <c r="G313" s="9">
        <v>15</v>
      </c>
      <c r="H313" s="6">
        <v>3.48</v>
      </c>
      <c r="I313" s="7">
        <v>57</v>
      </c>
      <c r="J313" s="7">
        <v>51</v>
      </c>
      <c r="K313" s="12">
        <v>24.54</v>
      </c>
      <c r="L313" s="19">
        <f t="shared" si="390"/>
        <v>15.250966666666667</v>
      </c>
      <c r="M313" s="19">
        <f t="shared" si="391"/>
        <v>57.856816666666667</v>
      </c>
      <c r="N313" s="11">
        <f t="shared" si="392"/>
        <v>96196.918665264937</v>
      </c>
      <c r="O313" s="11">
        <f t="shared" si="393"/>
        <v>110874.38558809982</v>
      </c>
      <c r="P313" s="22">
        <f t="shared" si="380"/>
        <v>2.27374954645405</v>
      </c>
      <c r="Q313" s="11">
        <f t="shared" si="381"/>
        <v>2865.0618667961617</v>
      </c>
      <c r="R313" s="7">
        <f t="shared" si="384"/>
        <v>293</v>
      </c>
      <c r="S313" s="11">
        <f t="shared" si="382"/>
        <v>15919.183341788914</v>
      </c>
      <c r="T313" s="11">
        <f t="shared" si="383"/>
        <v>20694.93834432559</v>
      </c>
      <c r="AB313" s="4">
        <f t="shared" si="417"/>
        <v>0</v>
      </c>
      <c r="AC313" s="3">
        <f t="shared" si="418"/>
        <v>15</v>
      </c>
      <c r="AD313" s="42">
        <f t="shared" si="419"/>
        <v>15.058</v>
      </c>
      <c r="AE313" s="3">
        <f t="shared" si="420"/>
        <v>57</v>
      </c>
      <c r="AF313" s="42">
        <f t="shared" si="421"/>
        <v>51.408999999999999</v>
      </c>
      <c r="AJ313" s="3">
        <v>7</v>
      </c>
      <c r="AL313" t="s">
        <v>2204</v>
      </c>
    </row>
    <row r="314" spans="1:38" x14ac:dyDescent="0.2">
      <c r="B314" s="4">
        <v>9</v>
      </c>
      <c r="C314" s="13" t="s">
        <v>2205</v>
      </c>
      <c r="D314" s="29">
        <v>1413319</v>
      </c>
      <c r="E314" s="29">
        <v>6436673</v>
      </c>
      <c r="F314" s="4">
        <v>14</v>
      </c>
      <c r="G314" s="9">
        <v>20</v>
      </c>
      <c r="H314" s="6">
        <v>14.64</v>
      </c>
      <c r="I314" s="7">
        <v>58</v>
      </c>
      <c r="J314" s="7">
        <v>2</v>
      </c>
      <c r="K314" s="12">
        <v>44.16</v>
      </c>
      <c r="L314" s="19">
        <f t="shared" si="390"/>
        <v>14.337400000000001</v>
      </c>
      <c r="M314" s="19">
        <f t="shared" si="391"/>
        <v>58.0456</v>
      </c>
      <c r="N314" s="11">
        <f t="shared" si="392"/>
        <v>98575.683178261053</v>
      </c>
      <c r="O314" s="11">
        <f t="shared" si="393"/>
        <v>110889.93825544055</v>
      </c>
      <c r="P314" s="22">
        <f t="shared" si="380"/>
        <v>58.040410792826066</v>
      </c>
      <c r="Q314" s="11">
        <f t="shared" si="381"/>
        <v>2923.1022775889878</v>
      </c>
      <c r="R314" s="7">
        <f t="shared" si="384"/>
        <v>294</v>
      </c>
      <c r="S314" s="11">
        <f t="shared" si="382"/>
        <v>16186.430299030177</v>
      </c>
      <c r="T314" s="11">
        <f t="shared" si="383"/>
        <v>21042.359388739231</v>
      </c>
      <c r="AB314" s="4">
        <f t="shared" si="417"/>
        <v>0</v>
      </c>
      <c r="AC314" s="3">
        <f t="shared" si="418"/>
        <v>14</v>
      </c>
      <c r="AD314" s="42">
        <f t="shared" si="419"/>
        <v>20.244</v>
      </c>
      <c r="AE314" s="3">
        <f t="shared" ref="AE314:AE355" si="422">I314</f>
        <v>58</v>
      </c>
      <c r="AF314" s="42">
        <f t="shared" ref="AF314:AF355" si="423">J314+K314/60</f>
        <v>2.7359999999999998</v>
      </c>
      <c r="AJ314" s="3">
        <v>8</v>
      </c>
      <c r="AK314" s="57" t="s">
        <v>2998</v>
      </c>
      <c r="AL314" t="s">
        <v>2206</v>
      </c>
    </row>
    <row r="315" spans="1:38" x14ac:dyDescent="0.2">
      <c r="A315" s="4">
        <v>1</v>
      </c>
      <c r="B315" s="4">
        <v>9</v>
      </c>
      <c r="C315" s="13" t="s">
        <v>838</v>
      </c>
      <c r="D315" s="7">
        <v>1423285</v>
      </c>
      <c r="E315" s="7">
        <v>6438185</v>
      </c>
      <c r="F315" s="4">
        <v>14</v>
      </c>
      <c r="G315" s="9">
        <v>30</v>
      </c>
      <c r="H315" s="6">
        <v>20.22</v>
      </c>
      <c r="I315" s="7">
        <v>58</v>
      </c>
      <c r="J315" s="7">
        <v>3</v>
      </c>
      <c r="K315" s="12">
        <v>39.6</v>
      </c>
      <c r="L315" s="19">
        <f t="shared" si="390"/>
        <v>14.505616666666667</v>
      </c>
      <c r="M315" s="19">
        <f t="shared" si="391"/>
        <v>58.061</v>
      </c>
      <c r="N315" s="11">
        <f t="shared" si="392"/>
        <v>98119.578967687223</v>
      </c>
      <c r="O315" s="11">
        <f t="shared" si="393"/>
        <v>110886.56757548096</v>
      </c>
      <c r="P315" s="22">
        <f t="shared" si="380"/>
        <v>10.080044642758285</v>
      </c>
      <c r="Q315" s="11">
        <f t="shared" si="381"/>
        <v>2933.1823222317462</v>
      </c>
      <c r="R315" s="7">
        <f t="shared" si="384"/>
        <v>295</v>
      </c>
      <c r="S315" s="11">
        <f t="shared" si="382"/>
        <v>16187.189222350109</v>
      </c>
      <c r="T315" s="11">
        <f t="shared" si="383"/>
        <v>21043.345989055142</v>
      </c>
      <c r="U315" s="4">
        <v>9</v>
      </c>
      <c r="AB315" s="4">
        <f t="shared" si="417"/>
        <v>9</v>
      </c>
      <c r="AC315" s="3">
        <f t="shared" si="418"/>
        <v>14</v>
      </c>
      <c r="AD315" s="42">
        <f t="shared" si="419"/>
        <v>30.337</v>
      </c>
      <c r="AE315" s="3">
        <f t="shared" si="422"/>
        <v>58</v>
      </c>
      <c r="AF315" s="42">
        <f t="shared" si="423"/>
        <v>3.66</v>
      </c>
      <c r="AJ315" s="3">
        <v>9</v>
      </c>
      <c r="AK315" s="3">
        <v>1</v>
      </c>
      <c r="AL315" t="s">
        <v>362</v>
      </c>
    </row>
    <row r="316" spans="1:38" x14ac:dyDescent="0.2">
      <c r="B316" s="4">
        <v>9</v>
      </c>
      <c r="C316" s="13" t="s">
        <v>839</v>
      </c>
      <c r="D316" s="7">
        <v>1432380</v>
      </c>
      <c r="E316" s="7">
        <v>6456870</v>
      </c>
      <c r="F316" s="4">
        <v>14</v>
      </c>
      <c r="G316" s="9">
        <v>39</v>
      </c>
      <c r="H316" s="6">
        <v>15.24</v>
      </c>
      <c r="I316" s="7">
        <v>58</v>
      </c>
      <c r="J316" s="7">
        <v>13</v>
      </c>
      <c r="K316" s="12">
        <v>48.78</v>
      </c>
      <c r="L316" s="19">
        <f t="shared" si="390"/>
        <v>14.654233333333334</v>
      </c>
      <c r="M316" s="19">
        <f t="shared" si="391"/>
        <v>58.230216666666664</v>
      </c>
      <c r="N316" s="11">
        <f t="shared" si="392"/>
        <v>97745.13394309266</v>
      </c>
      <c r="O316" s="11">
        <f t="shared" si="393"/>
        <v>110885.21337575882</v>
      </c>
      <c r="P316" s="22">
        <f t="shared" si="380"/>
        <v>20.780958832546684</v>
      </c>
      <c r="Q316" s="11">
        <f t="shared" si="381"/>
        <v>2953.9632810642929</v>
      </c>
      <c r="R316" s="7">
        <f t="shared" si="384"/>
        <v>296</v>
      </c>
      <c r="S316" s="11">
        <f t="shared" si="382"/>
        <v>16246.798045853609</v>
      </c>
      <c r="T316" s="11">
        <f t="shared" si="383"/>
        <v>21120.837459609695</v>
      </c>
      <c r="AB316" s="4">
        <f t="shared" si="417"/>
        <v>0</v>
      </c>
      <c r="AC316" s="3">
        <f t="shared" si="418"/>
        <v>14</v>
      </c>
      <c r="AD316" s="42">
        <f t="shared" si="419"/>
        <v>39.253999999999998</v>
      </c>
      <c r="AE316" s="3">
        <f t="shared" si="422"/>
        <v>58</v>
      </c>
      <c r="AF316" s="42">
        <f t="shared" si="423"/>
        <v>13.813000000000001</v>
      </c>
      <c r="AJ316" s="3">
        <v>9</v>
      </c>
      <c r="AK316" s="3">
        <v>1</v>
      </c>
      <c r="AL316" t="s">
        <v>2207</v>
      </c>
    </row>
    <row r="317" spans="1:38" x14ac:dyDescent="0.2">
      <c r="A317" s="63">
        <v>0.5</v>
      </c>
      <c r="B317" s="4">
        <v>9</v>
      </c>
      <c r="C317" s="13" t="s">
        <v>856</v>
      </c>
      <c r="D317" s="7">
        <v>1434890</v>
      </c>
      <c r="E317" s="7">
        <v>6459000</v>
      </c>
      <c r="F317" s="4">
        <v>14</v>
      </c>
      <c r="G317" s="9">
        <v>41</v>
      </c>
      <c r="H317" s="6">
        <v>46.92</v>
      </c>
      <c r="I317" s="7">
        <v>58</v>
      </c>
      <c r="J317" s="7">
        <v>14</v>
      </c>
      <c r="K317" s="12">
        <v>58.92</v>
      </c>
      <c r="L317" s="19">
        <f t="shared" si="390"/>
        <v>14.696366666666666</v>
      </c>
      <c r="M317" s="19">
        <f t="shared" si="391"/>
        <v>58.249699999999997</v>
      </c>
      <c r="N317" s="11">
        <f t="shared" si="392"/>
        <v>97635.696804879219</v>
      </c>
      <c r="O317" s="11">
        <f t="shared" si="393"/>
        <v>110884.69125162877</v>
      </c>
      <c r="P317" s="22">
        <f t="shared" si="380"/>
        <v>3.2919599025504551</v>
      </c>
      <c r="Q317" s="11">
        <f t="shared" si="381"/>
        <v>2957.2552409668433</v>
      </c>
      <c r="R317" s="7">
        <f t="shared" si="384"/>
        <v>297</v>
      </c>
      <c r="S317" s="11">
        <f t="shared" si="382"/>
        <v>16210.139839373807</v>
      </c>
      <c r="T317" s="11">
        <f t="shared" si="383"/>
        <v>21073.181791185951</v>
      </c>
      <c r="AB317" s="4">
        <f t="shared" si="417"/>
        <v>0</v>
      </c>
      <c r="AC317" s="3">
        <f t="shared" si="418"/>
        <v>14</v>
      </c>
      <c r="AD317" s="42">
        <f t="shared" si="419"/>
        <v>41.781999999999996</v>
      </c>
      <c r="AE317" s="3">
        <f t="shared" si="422"/>
        <v>58</v>
      </c>
      <c r="AF317" s="42">
        <f t="shared" si="423"/>
        <v>14.981999999999999</v>
      </c>
      <c r="AJ317" s="3">
        <v>9</v>
      </c>
      <c r="AK317" s="3">
        <v>1</v>
      </c>
      <c r="AL317" t="s">
        <v>2208</v>
      </c>
    </row>
    <row r="318" spans="1:38" x14ac:dyDescent="0.2">
      <c r="A318" s="4">
        <v>1</v>
      </c>
      <c r="B318" s="4">
        <v>9</v>
      </c>
      <c r="C318" s="13" t="s">
        <v>857</v>
      </c>
      <c r="D318" s="7">
        <v>1435370</v>
      </c>
      <c r="E318" s="7">
        <v>6463070</v>
      </c>
      <c r="F318" s="4">
        <v>14</v>
      </c>
      <c r="G318" s="9">
        <v>42</v>
      </c>
      <c r="H318" s="6">
        <v>12.24</v>
      </c>
      <c r="I318" s="7">
        <v>58</v>
      </c>
      <c r="J318" s="7">
        <v>17</v>
      </c>
      <c r="K318" s="12">
        <v>10.68</v>
      </c>
      <c r="L318" s="19">
        <f t="shared" si="390"/>
        <v>14.7034</v>
      </c>
      <c r="M318" s="19">
        <f t="shared" si="391"/>
        <v>58.286299999999997</v>
      </c>
      <c r="N318" s="11">
        <f t="shared" si="392"/>
        <v>97621.6385325843</v>
      </c>
      <c r="O318" s="11">
        <f t="shared" si="393"/>
        <v>110884.89061752077</v>
      </c>
      <c r="P318" s="22">
        <f t="shared" si="380"/>
        <v>4.0982069249856083</v>
      </c>
      <c r="Q318" s="11">
        <f t="shared" si="381"/>
        <v>2961.3534478918291</v>
      </c>
      <c r="R318" s="7">
        <f t="shared" si="384"/>
        <v>298</v>
      </c>
      <c r="S318" s="11">
        <f t="shared" si="382"/>
        <v>16178.132258952679</v>
      </c>
      <c r="T318" s="11">
        <f t="shared" si="383"/>
        <v>21031.571936638484</v>
      </c>
      <c r="AB318" s="4">
        <f t="shared" si="417"/>
        <v>0</v>
      </c>
      <c r="AC318" s="3">
        <f t="shared" si="418"/>
        <v>14</v>
      </c>
      <c r="AD318" s="42">
        <f t="shared" si="419"/>
        <v>42.204000000000001</v>
      </c>
      <c r="AE318" s="3">
        <f t="shared" si="422"/>
        <v>58</v>
      </c>
      <c r="AF318" s="42">
        <f t="shared" si="423"/>
        <v>17.178000000000001</v>
      </c>
      <c r="AJ318" s="3">
        <v>9</v>
      </c>
      <c r="AK318" s="3">
        <v>2</v>
      </c>
      <c r="AL318" t="s">
        <v>2209</v>
      </c>
    </row>
    <row r="319" spans="1:38" x14ac:dyDescent="0.2">
      <c r="A319" s="4">
        <v>1</v>
      </c>
      <c r="B319" s="4">
        <v>9</v>
      </c>
      <c r="C319" s="13" t="s">
        <v>858</v>
      </c>
      <c r="D319" s="7">
        <v>1435370</v>
      </c>
      <c r="E319" s="7">
        <v>6463070</v>
      </c>
      <c r="F319" s="4">
        <v>14</v>
      </c>
      <c r="G319" s="9">
        <v>42</v>
      </c>
      <c r="H319" s="6">
        <v>12.24</v>
      </c>
      <c r="I319" s="7">
        <v>58</v>
      </c>
      <c r="J319" s="7">
        <v>17</v>
      </c>
      <c r="K319" s="12">
        <v>10.68</v>
      </c>
      <c r="L319" s="19">
        <f t="shared" si="390"/>
        <v>14.7034</v>
      </c>
      <c r="M319" s="19">
        <f t="shared" si="391"/>
        <v>58.286299999999997</v>
      </c>
      <c r="N319" s="11">
        <f t="shared" si="392"/>
        <v>97621.6385325843</v>
      </c>
      <c r="O319" s="11">
        <f t="shared" si="393"/>
        <v>110884.89061752077</v>
      </c>
      <c r="P319" s="22">
        <f t="shared" si="380"/>
        <v>0</v>
      </c>
      <c r="Q319" s="11">
        <f t="shared" si="381"/>
        <v>2961.3534478918291</v>
      </c>
      <c r="R319" s="7">
        <f t="shared" si="384"/>
        <v>299</v>
      </c>
      <c r="S319" s="11">
        <f t="shared" si="382"/>
        <v>16124.024793203671</v>
      </c>
      <c r="T319" s="11">
        <f t="shared" si="383"/>
        <v>20961.232231164773</v>
      </c>
      <c r="AB319" s="4">
        <f t="shared" si="417"/>
        <v>0</v>
      </c>
      <c r="AC319" s="3">
        <f t="shared" si="418"/>
        <v>14</v>
      </c>
      <c r="AD319" s="42">
        <f t="shared" si="419"/>
        <v>42.204000000000001</v>
      </c>
      <c r="AE319" s="3">
        <f t="shared" si="422"/>
        <v>58</v>
      </c>
      <c r="AF319" s="42">
        <f t="shared" si="423"/>
        <v>17.178000000000001</v>
      </c>
      <c r="AJ319" s="3">
        <v>9</v>
      </c>
      <c r="AK319" s="3">
        <v>2</v>
      </c>
      <c r="AL319" t="s">
        <v>2209</v>
      </c>
    </row>
    <row r="320" spans="1:38" x14ac:dyDescent="0.2">
      <c r="A320" s="4">
        <v>1</v>
      </c>
      <c r="B320" s="4">
        <v>9</v>
      </c>
      <c r="C320" s="13" t="s">
        <v>859</v>
      </c>
      <c r="D320" s="7">
        <v>1439600</v>
      </c>
      <c r="E320" s="7">
        <v>6464010</v>
      </c>
      <c r="F320" s="4">
        <v>14</v>
      </c>
      <c r="G320" s="9">
        <v>46</v>
      </c>
      <c r="H320" s="6">
        <v>30.9</v>
      </c>
      <c r="I320" s="7">
        <v>58</v>
      </c>
      <c r="J320" s="7">
        <v>17</v>
      </c>
      <c r="K320" s="12">
        <v>43.26</v>
      </c>
      <c r="L320" s="19">
        <f t="shared" si="390"/>
        <v>14.77525</v>
      </c>
      <c r="M320" s="19">
        <f t="shared" si="391"/>
        <v>58.295349999999999</v>
      </c>
      <c r="N320" s="11">
        <f t="shared" si="392"/>
        <v>97433.207559939765</v>
      </c>
      <c r="O320" s="11">
        <f t="shared" si="393"/>
        <v>110883.80119512105</v>
      </c>
      <c r="P320" s="22">
        <f t="shared" si="380"/>
        <v>4.3331858949276567</v>
      </c>
      <c r="Q320" s="11">
        <f t="shared" si="381"/>
        <v>2965.6866337867568</v>
      </c>
      <c r="R320" s="7">
        <f t="shared" si="384"/>
        <v>300</v>
      </c>
      <c r="S320" s="11">
        <f t="shared" si="382"/>
        <v>16093.792799349467</v>
      </c>
      <c r="T320" s="11">
        <f t="shared" si="383"/>
        <v>20921.930639154307</v>
      </c>
      <c r="V320" s="4">
        <v>9</v>
      </c>
      <c r="X320" s="4">
        <v>9</v>
      </c>
      <c r="Y320" s="4">
        <v>9</v>
      </c>
      <c r="Z320" s="4">
        <v>9</v>
      </c>
      <c r="AA320" s="4">
        <v>9</v>
      </c>
      <c r="AB320" s="4">
        <f>SUM(U320:AA320)+4</f>
        <v>49</v>
      </c>
      <c r="AC320" s="3">
        <f t="shared" si="418"/>
        <v>14</v>
      </c>
      <c r="AD320" s="42">
        <f t="shared" si="419"/>
        <v>46.515000000000001</v>
      </c>
      <c r="AE320" s="3">
        <f t="shared" si="422"/>
        <v>58</v>
      </c>
      <c r="AF320" s="42">
        <f t="shared" si="423"/>
        <v>17.721</v>
      </c>
      <c r="AJ320" s="3">
        <v>9</v>
      </c>
      <c r="AK320" s="3">
        <v>1</v>
      </c>
      <c r="AL320" t="s">
        <v>2210</v>
      </c>
    </row>
    <row r="321" spans="1:38" x14ac:dyDescent="0.2">
      <c r="B321" s="4">
        <v>8</v>
      </c>
      <c r="C321" s="13" t="s">
        <v>860</v>
      </c>
      <c r="D321" s="7">
        <v>1443060</v>
      </c>
      <c r="E321" s="7">
        <v>6465085</v>
      </c>
      <c r="F321" s="4">
        <v>14</v>
      </c>
      <c r="G321" s="9">
        <v>50</v>
      </c>
      <c r="H321" s="6">
        <v>2.2799999999999998</v>
      </c>
      <c r="I321" s="7">
        <v>58</v>
      </c>
      <c r="J321" s="7">
        <v>18</v>
      </c>
      <c r="K321" s="12">
        <v>19.68</v>
      </c>
      <c r="L321" s="19">
        <f t="shared" si="390"/>
        <v>14.833966666666667</v>
      </c>
      <c r="M321" s="19">
        <f t="shared" si="391"/>
        <v>58.305466666666668</v>
      </c>
      <c r="N321" s="11">
        <f t="shared" si="392"/>
        <v>97280.790258393463</v>
      </c>
      <c r="O321" s="11">
        <f t="shared" si="393"/>
        <v>110882.99896407656</v>
      </c>
      <c r="P321" s="22">
        <f t="shared" si="380"/>
        <v>3.623151252708062</v>
      </c>
      <c r="Q321" s="11">
        <f t="shared" si="381"/>
        <v>2969.3097850394647</v>
      </c>
      <c r="R321" s="7">
        <f t="shared" si="384"/>
        <v>301</v>
      </c>
      <c r="S321" s="11">
        <f t="shared" si="382"/>
        <v>16059.921362273251</v>
      </c>
      <c r="T321" s="11">
        <f t="shared" si="383"/>
        <v>20877.897770955227</v>
      </c>
      <c r="AB321" s="4">
        <f t="shared" si="417"/>
        <v>0</v>
      </c>
      <c r="AC321" s="3">
        <f t="shared" si="418"/>
        <v>14</v>
      </c>
      <c r="AD321" s="42">
        <f t="shared" si="419"/>
        <v>50.037999999999997</v>
      </c>
      <c r="AE321" s="3">
        <f t="shared" si="422"/>
        <v>58</v>
      </c>
      <c r="AF321" s="42">
        <f t="shared" si="423"/>
        <v>18.327999999999999</v>
      </c>
      <c r="AJ321" s="3">
        <v>6</v>
      </c>
      <c r="AL321" t="s">
        <v>505</v>
      </c>
    </row>
    <row r="322" spans="1:38" x14ac:dyDescent="0.2">
      <c r="A322" s="4">
        <v>1</v>
      </c>
      <c r="B322" s="4">
        <v>9</v>
      </c>
      <c r="C322" s="13" t="s">
        <v>861</v>
      </c>
      <c r="D322" s="29">
        <v>1444816</v>
      </c>
      <c r="E322" s="29">
        <v>6465005</v>
      </c>
      <c r="F322" s="4">
        <v>14</v>
      </c>
      <c r="G322" s="9">
        <v>51</v>
      </c>
      <c r="H322" s="6">
        <v>50.16</v>
      </c>
      <c r="I322" s="7">
        <v>58</v>
      </c>
      <c r="J322" s="7">
        <v>18</v>
      </c>
      <c r="K322" s="12">
        <v>17.88</v>
      </c>
      <c r="L322" s="19">
        <f t="shared" ref="L322:L350" si="424">(H322/60+G322)/60+F322</f>
        <v>14.863933333333334</v>
      </c>
      <c r="M322" s="19">
        <f t="shared" ref="M322:M350" si="425">(K322/60+J322)/60+I322</f>
        <v>58.304966666666665</v>
      </c>
      <c r="N322" s="11">
        <f t="shared" ref="N322:N350" si="426">D322/L322</f>
        <v>97202.80410299651</v>
      </c>
      <c r="O322" s="11">
        <f t="shared" ref="O322:O350" si="427">E322/M322</f>
        <v>110882.57775638325</v>
      </c>
      <c r="P322" s="22">
        <f t="shared" si="380"/>
        <v>1.7578213788664649</v>
      </c>
      <c r="Q322" s="11">
        <f t="shared" si="381"/>
        <v>2971.0676064183313</v>
      </c>
      <c r="R322" s="7">
        <f t="shared" si="384"/>
        <v>302</v>
      </c>
      <c r="S322" s="11">
        <f t="shared" si="382"/>
        <v>16016.218752480278</v>
      </c>
      <c r="T322" s="11">
        <f t="shared" si="383"/>
        <v>20821.084378224361</v>
      </c>
      <c r="V322" s="4">
        <v>9</v>
      </c>
      <c r="AB322" s="4">
        <f t="shared" si="417"/>
        <v>9</v>
      </c>
      <c r="AC322" s="3">
        <f t="shared" si="418"/>
        <v>14</v>
      </c>
      <c r="AD322" s="42">
        <f t="shared" si="419"/>
        <v>51.835999999999999</v>
      </c>
      <c r="AE322" s="3">
        <f t="shared" si="422"/>
        <v>58</v>
      </c>
      <c r="AF322" s="42">
        <f t="shared" si="423"/>
        <v>18.297999999999998</v>
      </c>
      <c r="AJ322" s="3">
        <v>0</v>
      </c>
      <c r="AL322" t="s">
        <v>2211</v>
      </c>
    </row>
    <row r="323" spans="1:38" x14ac:dyDescent="0.2">
      <c r="B323" s="4">
        <v>8</v>
      </c>
      <c r="C323" s="13" t="s">
        <v>2826</v>
      </c>
      <c r="D323" s="29">
        <v>1441200</v>
      </c>
      <c r="E323" s="29">
        <v>6479420</v>
      </c>
      <c r="F323" s="4">
        <v>14</v>
      </c>
      <c r="G323" s="9">
        <v>47</v>
      </c>
      <c r="H323" s="6">
        <v>54.9</v>
      </c>
      <c r="I323" s="7">
        <v>58</v>
      </c>
      <c r="J323" s="7">
        <v>26</v>
      </c>
      <c r="K323" s="12">
        <v>2.04</v>
      </c>
      <c r="L323" s="19">
        <f t="shared" si="424"/>
        <v>14.798583333333333</v>
      </c>
      <c r="M323" s="19">
        <f t="shared" si="425"/>
        <v>58.433900000000001</v>
      </c>
      <c r="N323" s="11">
        <f t="shared" si="426"/>
        <v>97387.700399249923</v>
      </c>
      <c r="O323" s="11">
        <f t="shared" si="427"/>
        <v>110884.60636719438</v>
      </c>
      <c r="P323" s="22">
        <f t="shared" si="380"/>
        <v>14.86161771140679</v>
      </c>
      <c r="Q323" s="11">
        <f t="shared" si="381"/>
        <v>2985.929224129738</v>
      </c>
      <c r="R323" s="7">
        <f t="shared" si="384"/>
        <v>303</v>
      </c>
      <c r="S323" s="11">
        <f t="shared" si="382"/>
        <v>16043.210484763082</v>
      </c>
      <c r="T323" s="11">
        <f t="shared" si="383"/>
        <v>20856.173630192006</v>
      </c>
      <c r="AB323" s="4">
        <f t="shared" ref="AB323" si="428">SUM(U323:AA323)</f>
        <v>0</v>
      </c>
      <c r="AC323" s="3">
        <f t="shared" ref="AC323" si="429">F323</f>
        <v>14</v>
      </c>
      <c r="AD323" s="42">
        <f t="shared" ref="AD323" si="430">G323+H323/60</f>
        <v>47.914999999999999</v>
      </c>
      <c r="AE323" s="3">
        <f t="shared" ref="AE323" si="431">I323</f>
        <v>58</v>
      </c>
      <c r="AF323" s="42">
        <f t="shared" ref="AF323" si="432">J323+K323/60</f>
        <v>26.033999999999999</v>
      </c>
      <c r="AJ323" s="3">
        <v>8</v>
      </c>
      <c r="AL323" s="13" t="s">
        <v>598</v>
      </c>
    </row>
    <row r="324" spans="1:38" x14ac:dyDescent="0.2">
      <c r="A324" s="4">
        <v>1</v>
      </c>
      <c r="B324" s="4">
        <v>8</v>
      </c>
      <c r="C324" s="13" t="s">
        <v>862</v>
      </c>
      <c r="D324" s="29">
        <v>1446693</v>
      </c>
      <c r="E324" s="29">
        <v>6481200</v>
      </c>
      <c r="F324" s="4">
        <v>14</v>
      </c>
      <c r="G324" s="9">
        <v>53</v>
      </c>
      <c r="H324" s="6">
        <v>31.92</v>
      </c>
      <c r="I324" s="7">
        <v>58</v>
      </c>
      <c r="J324" s="7">
        <v>27</v>
      </c>
      <c r="K324" s="12">
        <v>2.16</v>
      </c>
      <c r="L324" s="19">
        <f t="shared" si="424"/>
        <v>14.892200000000001</v>
      </c>
      <c r="M324" s="19">
        <f t="shared" si="425"/>
        <v>58.450600000000001</v>
      </c>
      <c r="N324" s="11">
        <f t="shared" si="426"/>
        <v>97144.344019016658</v>
      </c>
      <c r="O324" s="11">
        <f t="shared" si="427"/>
        <v>110883.37844265072</v>
      </c>
      <c r="P324" s="22">
        <f t="shared" si="380"/>
        <v>5.7742054864717103</v>
      </c>
      <c r="Q324" s="11">
        <f t="shared" si="381"/>
        <v>2991.7034296162096</v>
      </c>
      <c r="R324" s="7">
        <f t="shared" si="384"/>
        <v>304</v>
      </c>
      <c r="S324" s="11">
        <f t="shared" si="382"/>
        <v>16021.359155971018</v>
      </c>
      <c r="T324" s="11">
        <f t="shared" si="383"/>
        <v>20827.766902762323</v>
      </c>
      <c r="AB324" s="4">
        <f t="shared" si="417"/>
        <v>0</v>
      </c>
      <c r="AC324" s="3">
        <f t="shared" si="418"/>
        <v>14</v>
      </c>
      <c r="AD324" s="42">
        <f t="shared" si="419"/>
        <v>53.531999999999996</v>
      </c>
      <c r="AE324" s="3">
        <f t="shared" si="422"/>
        <v>58</v>
      </c>
      <c r="AF324" s="42">
        <f t="shared" si="423"/>
        <v>27.036000000000001</v>
      </c>
      <c r="AJ324" s="3">
        <v>9</v>
      </c>
      <c r="AK324" s="3">
        <v>2</v>
      </c>
      <c r="AL324" t="s">
        <v>203</v>
      </c>
    </row>
    <row r="325" spans="1:38" x14ac:dyDescent="0.2">
      <c r="B325" s="4">
        <v>8</v>
      </c>
      <c r="C325" s="13" t="s">
        <v>863</v>
      </c>
      <c r="D325" s="7">
        <v>1448250</v>
      </c>
      <c r="E325" s="7">
        <v>6472250</v>
      </c>
      <c r="F325" s="4">
        <v>14</v>
      </c>
      <c r="G325" s="9">
        <v>55</v>
      </c>
      <c r="H325" s="6">
        <v>15.18</v>
      </c>
      <c r="I325" s="7">
        <v>58</v>
      </c>
      <c r="J325" s="7">
        <v>22</v>
      </c>
      <c r="K325" s="12">
        <v>13.5</v>
      </c>
      <c r="L325" s="19">
        <f t="shared" si="424"/>
        <v>14.920883333333334</v>
      </c>
      <c r="M325" s="19">
        <f t="shared" si="425"/>
        <v>58.370416666666664</v>
      </c>
      <c r="N325" s="11">
        <f t="shared" si="426"/>
        <v>97061.947851612887</v>
      </c>
      <c r="O325" s="11">
        <f t="shared" si="427"/>
        <v>110882.36763771603</v>
      </c>
      <c r="P325" s="22">
        <f t="shared" si="380"/>
        <v>9.0844234269435056</v>
      </c>
      <c r="Q325" s="11">
        <f t="shared" si="381"/>
        <v>3000.7878530431531</v>
      </c>
      <c r="R325" s="7">
        <f t="shared" si="384"/>
        <v>305</v>
      </c>
      <c r="S325" s="11">
        <f t="shared" si="382"/>
        <v>16017.320081161484</v>
      </c>
      <c r="T325" s="11">
        <f t="shared" si="383"/>
        <v>20822.516105509931</v>
      </c>
      <c r="AB325" s="4">
        <f t="shared" si="417"/>
        <v>0</v>
      </c>
      <c r="AC325" s="3">
        <f t="shared" si="418"/>
        <v>14</v>
      </c>
      <c r="AD325" s="42">
        <f t="shared" si="419"/>
        <v>55.253</v>
      </c>
      <c r="AE325" s="3">
        <f t="shared" si="422"/>
        <v>58</v>
      </c>
      <c r="AF325" s="42">
        <f t="shared" si="423"/>
        <v>22.225000000000001</v>
      </c>
      <c r="AJ325" s="3">
        <v>8</v>
      </c>
      <c r="AL325" s="13" t="s">
        <v>3018</v>
      </c>
    </row>
    <row r="326" spans="1:38" x14ac:dyDescent="0.2">
      <c r="B326" s="4">
        <v>9</v>
      </c>
      <c r="C326" s="13" t="s">
        <v>2833</v>
      </c>
      <c r="D326" s="7">
        <v>1450550</v>
      </c>
      <c r="E326" s="7">
        <v>6469100</v>
      </c>
      <c r="F326" s="4">
        <v>14</v>
      </c>
      <c r="G326" s="9">
        <v>57</v>
      </c>
      <c r="H326" s="6">
        <v>39.06</v>
      </c>
      <c r="I326" s="7">
        <v>58</v>
      </c>
      <c r="J326" s="7">
        <v>20</v>
      </c>
      <c r="K326" s="12">
        <v>32.700000000000003</v>
      </c>
      <c r="L326" s="19">
        <f t="shared" si="424"/>
        <v>14.960850000000001</v>
      </c>
      <c r="M326" s="19">
        <f t="shared" si="425"/>
        <v>58.342416666666665</v>
      </c>
      <c r="N326" s="11">
        <f t="shared" si="426"/>
        <v>96956.389509954315</v>
      </c>
      <c r="O326" s="11">
        <f t="shared" si="427"/>
        <v>110881.59129506977</v>
      </c>
      <c r="P326" s="22">
        <f t="shared" si="380"/>
        <v>3.9003204996512788</v>
      </c>
      <c r="Q326" s="11">
        <f t="shared" si="381"/>
        <v>3004.6881735428042</v>
      </c>
      <c r="R326" s="7">
        <f t="shared" si="384"/>
        <v>306</v>
      </c>
      <c r="S326" s="11">
        <f t="shared" si="382"/>
        <v>15985.726622639495</v>
      </c>
      <c r="T326" s="11">
        <f t="shared" si="383"/>
        <v>20781.444609431343</v>
      </c>
      <c r="AB326" s="4">
        <f t="shared" si="417"/>
        <v>0</v>
      </c>
      <c r="AC326" s="3">
        <f t="shared" si="418"/>
        <v>14</v>
      </c>
      <c r="AD326" s="42">
        <f t="shared" si="419"/>
        <v>57.651000000000003</v>
      </c>
      <c r="AE326" s="3">
        <f t="shared" si="422"/>
        <v>58</v>
      </c>
      <c r="AF326" s="42">
        <f t="shared" si="423"/>
        <v>20.545000000000002</v>
      </c>
      <c r="AJ326" s="3">
        <v>9</v>
      </c>
      <c r="AK326" s="3">
        <v>1</v>
      </c>
      <c r="AL326" s="13" t="s">
        <v>271</v>
      </c>
    </row>
    <row r="327" spans="1:38" x14ac:dyDescent="0.2">
      <c r="A327" s="4">
        <v>1</v>
      </c>
      <c r="B327" s="4">
        <v>9</v>
      </c>
      <c r="C327" s="13" t="s">
        <v>864</v>
      </c>
      <c r="D327" s="7">
        <v>1447240</v>
      </c>
      <c r="E327" s="7">
        <v>6467925</v>
      </c>
      <c r="F327" s="4">
        <v>14</v>
      </c>
      <c r="G327" s="9">
        <v>54</v>
      </c>
      <c r="H327" s="6">
        <v>16.62</v>
      </c>
      <c r="I327" s="7">
        <v>58</v>
      </c>
      <c r="J327" s="7">
        <v>19</v>
      </c>
      <c r="K327" s="12">
        <v>53.34</v>
      </c>
      <c r="L327" s="19">
        <f t="shared" si="424"/>
        <v>14.904616666666668</v>
      </c>
      <c r="M327" s="19">
        <f t="shared" si="425"/>
        <v>58.331483333333331</v>
      </c>
      <c r="N327" s="11">
        <f t="shared" si="426"/>
        <v>97100.115512307704</v>
      </c>
      <c r="O327" s="11">
        <f t="shared" si="427"/>
        <v>110882.23083646367</v>
      </c>
      <c r="P327" s="22">
        <f t="shared" si="380"/>
        <v>3.5123674352208654</v>
      </c>
      <c r="Q327" s="11">
        <f t="shared" si="381"/>
        <v>3008.2005409780249</v>
      </c>
      <c r="R327" s="7">
        <f t="shared" si="384"/>
        <v>307</v>
      </c>
      <c r="S327" s="11">
        <f t="shared" si="382"/>
        <v>15952.281696131025</v>
      </c>
      <c r="T327" s="11">
        <f t="shared" si="383"/>
        <v>20737.966204970333</v>
      </c>
      <c r="AB327" s="4">
        <f t="shared" si="417"/>
        <v>0</v>
      </c>
      <c r="AC327" s="3">
        <f t="shared" si="418"/>
        <v>14</v>
      </c>
      <c r="AD327" s="42">
        <f t="shared" si="419"/>
        <v>54.277000000000001</v>
      </c>
      <c r="AE327" s="3">
        <f t="shared" si="422"/>
        <v>58</v>
      </c>
      <c r="AF327" s="42">
        <f t="shared" si="423"/>
        <v>19.888999999999999</v>
      </c>
      <c r="AJ327" s="3">
        <v>9</v>
      </c>
      <c r="AK327" s="3">
        <v>1</v>
      </c>
      <c r="AL327" t="s">
        <v>2212</v>
      </c>
    </row>
    <row r="328" spans="1:38" x14ac:dyDescent="0.2">
      <c r="A328" s="4">
        <v>1</v>
      </c>
      <c r="B328" s="4">
        <v>9</v>
      </c>
      <c r="C328" s="13" t="s">
        <v>2213</v>
      </c>
      <c r="D328" s="7">
        <v>1447240</v>
      </c>
      <c r="E328" s="7">
        <v>6467925</v>
      </c>
      <c r="F328" s="4">
        <v>14</v>
      </c>
      <c r="G328" s="9">
        <v>54</v>
      </c>
      <c r="H328" s="6">
        <v>16.62</v>
      </c>
      <c r="I328" s="7">
        <v>58</v>
      </c>
      <c r="J328" s="7">
        <v>19</v>
      </c>
      <c r="K328" s="12">
        <v>53.34</v>
      </c>
      <c r="L328" s="19">
        <f t="shared" ref="L328" si="433">(H328/60+G328)/60+F328</f>
        <v>14.904616666666668</v>
      </c>
      <c r="M328" s="19">
        <f t="shared" ref="M328" si="434">(K328/60+J328)/60+I328</f>
        <v>58.331483333333331</v>
      </c>
      <c r="N328" s="11">
        <f t="shared" ref="N328" si="435">D328/L328</f>
        <v>97100.115512307704</v>
      </c>
      <c r="O328" s="11">
        <f t="shared" ref="O328" si="436">E328/M328</f>
        <v>110882.23083646367</v>
      </c>
      <c r="P328" s="22">
        <f t="shared" si="380"/>
        <v>0</v>
      </c>
      <c r="Q328" s="11">
        <f t="shared" si="381"/>
        <v>3008.2005409780249</v>
      </c>
      <c r="R328" s="7">
        <f t="shared" si="384"/>
        <v>308</v>
      </c>
      <c r="S328" s="11">
        <f t="shared" si="382"/>
        <v>15900.48857374099</v>
      </c>
      <c r="T328" s="11">
        <f t="shared" si="383"/>
        <v>20670.635145863285</v>
      </c>
      <c r="AB328" s="4">
        <f t="shared" ref="AB328" si="437">SUM(U328:AA328)</f>
        <v>0</v>
      </c>
      <c r="AC328" s="3">
        <f t="shared" ref="AC328" si="438">F328</f>
        <v>14</v>
      </c>
      <c r="AD328" s="42">
        <f t="shared" ref="AD328" si="439">G328+H328/60</f>
        <v>54.277000000000001</v>
      </c>
      <c r="AE328" s="3">
        <f t="shared" ref="AE328" si="440">I328</f>
        <v>58</v>
      </c>
      <c r="AF328" s="42">
        <f t="shared" ref="AF328" si="441">J328+K328/60</f>
        <v>19.888999999999999</v>
      </c>
      <c r="AJ328" s="3">
        <v>9</v>
      </c>
      <c r="AK328" s="3">
        <v>1</v>
      </c>
      <c r="AL328" t="s">
        <v>2212</v>
      </c>
    </row>
    <row r="329" spans="1:38" x14ac:dyDescent="0.2">
      <c r="B329" s="4">
        <v>8</v>
      </c>
      <c r="C329" s="13" t="s">
        <v>865</v>
      </c>
      <c r="D329" s="7">
        <v>1448010</v>
      </c>
      <c r="E329" s="7">
        <v>6467550</v>
      </c>
      <c r="F329" s="4">
        <v>14</v>
      </c>
      <c r="G329" s="9">
        <v>55</v>
      </c>
      <c r="H329" s="6">
        <v>4.2</v>
      </c>
      <c r="I329" s="7">
        <v>58</v>
      </c>
      <c r="J329" s="7">
        <v>19</v>
      </c>
      <c r="K329" s="12">
        <v>41.51</v>
      </c>
      <c r="L329" s="19">
        <f t="shared" si="424"/>
        <v>14.917833333333334</v>
      </c>
      <c r="M329" s="19">
        <f t="shared" si="425"/>
        <v>58.328197222222222</v>
      </c>
      <c r="N329" s="11">
        <f t="shared" si="426"/>
        <v>97065.70435831834</v>
      </c>
      <c r="O329" s="11">
        <f t="shared" si="427"/>
        <v>110882.04861466135</v>
      </c>
      <c r="P329" s="22">
        <f t="shared" si="380"/>
        <v>0.85646074048960352</v>
      </c>
      <c r="Q329" s="11">
        <f t="shared" si="381"/>
        <v>3009.0570017185146</v>
      </c>
      <c r="R329" s="7">
        <f t="shared" si="384"/>
        <v>309</v>
      </c>
      <c r="S329" s="11">
        <f t="shared" si="382"/>
        <v>15853.543038180393</v>
      </c>
      <c r="T329" s="11">
        <f t="shared" si="383"/>
        <v>20609.605949634511</v>
      </c>
      <c r="AB329" s="4">
        <f t="shared" si="417"/>
        <v>0</v>
      </c>
      <c r="AC329" s="3">
        <f t="shared" si="418"/>
        <v>14</v>
      </c>
      <c r="AD329" s="42">
        <f t="shared" si="419"/>
        <v>55.07</v>
      </c>
      <c r="AE329" s="3">
        <f t="shared" si="422"/>
        <v>58</v>
      </c>
      <c r="AF329" s="42">
        <f t="shared" si="423"/>
        <v>19.691833333333335</v>
      </c>
      <c r="AJ329" s="3">
        <v>0</v>
      </c>
      <c r="AL329" t="s">
        <v>596</v>
      </c>
    </row>
    <row r="330" spans="1:38" x14ac:dyDescent="0.2">
      <c r="A330" s="63">
        <v>0.5</v>
      </c>
      <c r="B330" s="4">
        <v>9</v>
      </c>
      <c r="C330" s="13" t="s">
        <v>866</v>
      </c>
      <c r="D330" s="8">
        <v>1447570</v>
      </c>
      <c r="E330" s="8">
        <v>6465530</v>
      </c>
      <c r="F330" s="4">
        <v>14</v>
      </c>
      <c r="G330" s="9">
        <v>54</v>
      </c>
      <c r="H330" s="6">
        <v>38.82</v>
      </c>
      <c r="I330" s="7">
        <v>58</v>
      </c>
      <c r="J330" s="7">
        <v>18</v>
      </c>
      <c r="K330" s="12">
        <v>36.06</v>
      </c>
      <c r="L330" s="19">
        <f t="shared" si="424"/>
        <v>14.910783333333333</v>
      </c>
      <c r="M330" s="19">
        <f t="shared" si="425"/>
        <v>58.310016666666669</v>
      </c>
      <c r="N330" s="11">
        <f t="shared" si="426"/>
        <v>97082.089360384605</v>
      </c>
      <c r="O330" s="11">
        <f t="shared" si="427"/>
        <v>110881.97825359336</v>
      </c>
      <c r="P330" s="22">
        <f t="shared" si="380"/>
        <v>2.0673654732533384</v>
      </c>
      <c r="Q330" s="11">
        <f t="shared" si="381"/>
        <v>3011.1243671917678</v>
      </c>
      <c r="R330" s="7">
        <f t="shared" si="384"/>
        <v>310</v>
      </c>
      <c r="S330" s="11">
        <f t="shared" si="382"/>
        <v>15813.25957996193</v>
      </c>
      <c r="T330" s="11">
        <f t="shared" si="383"/>
        <v>20557.237453950511</v>
      </c>
      <c r="V330" s="4">
        <v>9</v>
      </c>
      <c r="AB330" s="4">
        <f t="shared" si="417"/>
        <v>9</v>
      </c>
      <c r="AC330" s="3">
        <f t="shared" si="418"/>
        <v>14</v>
      </c>
      <c r="AD330" s="42">
        <f t="shared" si="419"/>
        <v>54.646999999999998</v>
      </c>
      <c r="AE330" s="3">
        <f t="shared" si="422"/>
        <v>58</v>
      </c>
      <c r="AF330" s="42">
        <f t="shared" si="423"/>
        <v>18.600999999999999</v>
      </c>
      <c r="AJ330" s="3">
        <v>9</v>
      </c>
      <c r="AK330" s="3">
        <v>1</v>
      </c>
      <c r="AL330" t="s">
        <v>2215</v>
      </c>
    </row>
    <row r="331" spans="1:38" x14ac:dyDescent="0.2">
      <c r="A331" s="63">
        <v>0.5</v>
      </c>
      <c r="B331" s="4">
        <v>9</v>
      </c>
      <c r="C331" s="13" t="s">
        <v>3019</v>
      </c>
      <c r="D331" s="8">
        <v>1447570</v>
      </c>
      <c r="E331" s="8">
        <v>6465530</v>
      </c>
      <c r="F331" s="4">
        <v>14</v>
      </c>
      <c r="G331" s="9">
        <v>54</v>
      </c>
      <c r="H331" s="6">
        <v>38.82</v>
      </c>
      <c r="I331" s="7">
        <v>58</v>
      </c>
      <c r="J331" s="7">
        <v>18</v>
      </c>
      <c r="K331" s="12">
        <v>36.06</v>
      </c>
      <c r="L331" s="19">
        <f t="shared" ref="L331" si="442">(H331/60+G331)/60+F331</f>
        <v>14.910783333333333</v>
      </c>
      <c r="M331" s="19">
        <f t="shared" ref="M331" si="443">(K331/60+J331)/60+I331</f>
        <v>58.310016666666669</v>
      </c>
      <c r="N331" s="11">
        <f t="shared" ref="N331" si="444">D331/L331</f>
        <v>97082.089360384605</v>
      </c>
      <c r="O331" s="11">
        <f t="shared" ref="O331" si="445">E331/M331</f>
        <v>110881.97825359336</v>
      </c>
      <c r="P331" s="22">
        <f t="shared" si="380"/>
        <v>0</v>
      </c>
      <c r="Q331" s="11">
        <f t="shared" si="381"/>
        <v>3011.1243671917678</v>
      </c>
      <c r="R331" s="7">
        <f t="shared" si="384"/>
        <v>311</v>
      </c>
      <c r="S331" s="11">
        <f t="shared" si="382"/>
        <v>15762.413086135686</v>
      </c>
      <c r="T331" s="11">
        <f t="shared" si="383"/>
        <v>20491.137011976392</v>
      </c>
      <c r="AB331" s="4">
        <f t="shared" ref="AB331" si="446">SUM(U331:AA331)</f>
        <v>0</v>
      </c>
      <c r="AC331" s="3">
        <f t="shared" ref="AC331" si="447">F331</f>
        <v>14</v>
      </c>
      <c r="AD331" s="42">
        <f t="shared" ref="AD331" si="448">G331+H331/60</f>
        <v>54.646999999999998</v>
      </c>
      <c r="AE331" s="3">
        <f t="shared" ref="AE331" si="449">I331</f>
        <v>58</v>
      </c>
      <c r="AF331" s="42">
        <f t="shared" ref="AF331" si="450">J331+K331/60</f>
        <v>18.600999999999999</v>
      </c>
      <c r="AJ331" s="3">
        <v>9</v>
      </c>
      <c r="AK331" s="3">
        <v>1</v>
      </c>
      <c r="AL331" t="s">
        <v>2214</v>
      </c>
    </row>
    <row r="332" spans="1:38" x14ac:dyDescent="0.2">
      <c r="B332" s="4">
        <v>9</v>
      </c>
      <c r="C332" s="13" t="s">
        <v>868</v>
      </c>
      <c r="D332" s="7">
        <v>1455430</v>
      </c>
      <c r="E332" s="7">
        <v>6458940</v>
      </c>
      <c r="F332" s="4">
        <v>15</v>
      </c>
      <c r="G332" s="9">
        <v>2</v>
      </c>
      <c r="H332" s="6">
        <v>46.02</v>
      </c>
      <c r="I332" s="7">
        <v>58</v>
      </c>
      <c r="J332" s="7">
        <v>15</v>
      </c>
      <c r="K332" s="12">
        <v>6.18</v>
      </c>
      <c r="L332" s="19">
        <f t="shared" si="424"/>
        <v>15.046116666666666</v>
      </c>
      <c r="M332" s="19">
        <f t="shared" si="425"/>
        <v>58.251716666666667</v>
      </c>
      <c r="N332" s="11">
        <f t="shared" si="426"/>
        <v>96731.271745644233</v>
      </c>
      <c r="O332" s="11">
        <f t="shared" si="427"/>
        <v>110879.82242583409</v>
      </c>
      <c r="P332" s="22">
        <f t="shared" si="380"/>
        <v>10.257080481306559</v>
      </c>
      <c r="Q332" s="11">
        <f t="shared" si="381"/>
        <v>3021.3814476730745</v>
      </c>
      <c r="R332" s="7">
        <f t="shared" si="384"/>
        <v>312</v>
      </c>
      <c r="S332" s="11">
        <f t="shared" si="382"/>
        <v>15765.413451319759</v>
      </c>
      <c r="T332" s="11">
        <f t="shared" si="383"/>
        <v>20495.037486715686</v>
      </c>
      <c r="AB332" s="4">
        <f t="shared" si="417"/>
        <v>0</v>
      </c>
      <c r="AC332" s="3">
        <f t="shared" si="418"/>
        <v>15</v>
      </c>
      <c r="AD332" s="42">
        <f t="shared" si="419"/>
        <v>2.7669999999999999</v>
      </c>
      <c r="AE332" s="3">
        <f t="shared" si="422"/>
        <v>58</v>
      </c>
      <c r="AF332" s="42">
        <f t="shared" si="423"/>
        <v>15.103</v>
      </c>
      <c r="AJ332" s="3">
        <v>9</v>
      </c>
      <c r="AK332" s="57" t="s">
        <v>2296</v>
      </c>
      <c r="AL332" t="s">
        <v>314</v>
      </c>
    </row>
    <row r="333" spans="1:38" x14ac:dyDescent="0.2">
      <c r="A333" s="4">
        <v>1</v>
      </c>
      <c r="B333" s="4">
        <v>9</v>
      </c>
      <c r="C333" s="13" t="s">
        <v>867</v>
      </c>
      <c r="D333" s="7">
        <v>1455430</v>
      </c>
      <c r="E333" s="7">
        <v>6458940</v>
      </c>
      <c r="F333" s="4">
        <v>15</v>
      </c>
      <c r="G333" s="9">
        <v>2</v>
      </c>
      <c r="H333" s="6">
        <v>46.02</v>
      </c>
      <c r="I333" s="7">
        <v>58</v>
      </c>
      <c r="J333" s="7">
        <v>15</v>
      </c>
      <c r="K333" s="12">
        <v>6.18</v>
      </c>
      <c r="L333" s="19">
        <f t="shared" si="424"/>
        <v>15.046116666666666</v>
      </c>
      <c r="M333" s="19">
        <f t="shared" si="425"/>
        <v>58.251716666666667</v>
      </c>
      <c r="N333" s="11">
        <f t="shared" si="426"/>
        <v>96731.271745644233</v>
      </c>
      <c r="O333" s="11">
        <f t="shared" si="427"/>
        <v>110879.82242583409</v>
      </c>
      <c r="P333" s="22">
        <f t="shared" si="380"/>
        <v>0</v>
      </c>
      <c r="Q333" s="11">
        <f t="shared" si="381"/>
        <v>3021.3814476730745</v>
      </c>
      <c r="R333" s="7">
        <f t="shared" si="384"/>
        <v>313</v>
      </c>
      <c r="S333" s="11">
        <f t="shared" si="382"/>
        <v>15715.044718248451</v>
      </c>
      <c r="T333" s="11">
        <f t="shared" si="383"/>
        <v>20429.558133722989</v>
      </c>
      <c r="AB333" s="4">
        <f t="shared" si="417"/>
        <v>0</v>
      </c>
      <c r="AC333" s="3">
        <f t="shared" si="418"/>
        <v>15</v>
      </c>
      <c r="AD333" s="42">
        <f t="shared" si="419"/>
        <v>2.7669999999999999</v>
      </c>
      <c r="AE333" s="3">
        <f t="shared" si="422"/>
        <v>58</v>
      </c>
      <c r="AF333" s="42">
        <f t="shared" si="423"/>
        <v>15.103</v>
      </c>
      <c r="AJ333" s="3">
        <v>9</v>
      </c>
      <c r="AK333" s="3">
        <v>1</v>
      </c>
      <c r="AL333" t="s">
        <v>314</v>
      </c>
    </row>
    <row r="334" spans="1:38" x14ac:dyDescent="0.2">
      <c r="A334" s="4">
        <v>1</v>
      </c>
      <c r="B334" s="4">
        <v>9</v>
      </c>
      <c r="C334" s="13" t="s">
        <v>2216</v>
      </c>
      <c r="D334" s="7">
        <v>1455430</v>
      </c>
      <c r="E334" s="7">
        <v>6458940</v>
      </c>
      <c r="F334" s="4">
        <v>15</v>
      </c>
      <c r="G334" s="9">
        <v>2</v>
      </c>
      <c r="H334" s="6">
        <v>46.02</v>
      </c>
      <c r="I334" s="7">
        <v>58</v>
      </c>
      <c r="J334" s="7">
        <v>15</v>
      </c>
      <c r="K334" s="12">
        <v>6.18</v>
      </c>
      <c r="L334" s="19">
        <f t="shared" ref="L334" si="451">(H334/60+G334)/60+F334</f>
        <v>15.046116666666666</v>
      </c>
      <c r="M334" s="19">
        <f t="shared" ref="M334" si="452">(K334/60+J334)/60+I334</f>
        <v>58.251716666666667</v>
      </c>
      <c r="N334" s="11">
        <f t="shared" ref="N334" si="453">D334/L334</f>
        <v>96731.271745644233</v>
      </c>
      <c r="O334" s="11">
        <f t="shared" ref="O334" si="454">E334/M334</f>
        <v>110879.82242583409</v>
      </c>
      <c r="P334" s="22">
        <f t="shared" si="380"/>
        <v>0</v>
      </c>
      <c r="Q334" s="11">
        <f t="shared" si="381"/>
        <v>3021.3814476730745</v>
      </c>
      <c r="R334" s="7">
        <f t="shared" si="384"/>
        <v>314</v>
      </c>
      <c r="S334" s="11">
        <f t="shared" si="382"/>
        <v>15664.996805133009</v>
      </c>
      <c r="T334" s="11">
        <f t="shared" si="383"/>
        <v>20364.495846672911</v>
      </c>
      <c r="AB334" s="4">
        <f t="shared" ref="AB334" si="455">SUM(U334:AA334)</f>
        <v>0</v>
      </c>
      <c r="AC334" s="3">
        <f t="shared" ref="AC334" si="456">F334</f>
        <v>15</v>
      </c>
      <c r="AD334" s="42">
        <f t="shared" ref="AD334" si="457">G334+H334/60</f>
        <v>2.7669999999999999</v>
      </c>
      <c r="AE334" s="3">
        <f t="shared" ref="AE334" si="458">I334</f>
        <v>58</v>
      </c>
      <c r="AF334" s="42">
        <f t="shared" ref="AF334" si="459">J334+K334/60</f>
        <v>15.103</v>
      </c>
      <c r="AJ334" s="3">
        <v>9</v>
      </c>
      <c r="AK334" s="3">
        <v>1</v>
      </c>
      <c r="AL334" t="s">
        <v>314</v>
      </c>
    </row>
    <row r="335" spans="1:38" x14ac:dyDescent="0.2">
      <c r="A335" s="4">
        <v>1</v>
      </c>
      <c r="B335" s="4">
        <v>9</v>
      </c>
      <c r="C335" s="13" t="s">
        <v>869</v>
      </c>
      <c r="D335" s="7">
        <v>1455430</v>
      </c>
      <c r="E335" s="7">
        <v>6458940</v>
      </c>
      <c r="F335" s="4">
        <v>15</v>
      </c>
      <c r="G335" s="9">
        <v>2</v>
      </c>
      <c r="H335" s="6">
        <v>46.02</v>
      </c>
      <c r="I335" s="7">
        <v>58</v>
      </c>
      <c r="J335" s="7">
        <v>15</v>
      </c>
      <c r="K335" s="12">
        <v>6.18</v>
      </c>
      <c r="L335" s="19">
        <f t="shared" si="424"/>
        <v>15.046116666666666</v>
      </c>
      <c r="M335" s="19">
        <f t="shared" si="425"/>
        <v>58.251716666666667</v>
      </c>
      <c r="N335" s="11">
        <f t="shared" si="426"/>
        <v>96731.271745644233</v>
      </c>
      <c r="O335" s="11">
        <f t="shared" si="427"/>
        <v>110879.82242583409</v>
      </c>
      <c r="P335" s="22">
        <f t="shared" si="380"/>
        <v>0</v>
      </c>
      <c r="Q335" s="11">
        <f t="shared" si="381"/>
        <v>3021.3814476730745</v>
      </c>
      <c r="R335" s="7">
        <f t="shared" si="384"/>
        <v>315</v>
      </c>
      <c r="S335" s="11">
        <f t="shared" si="382"/>
        <v>15615.266656545287</v>
      </c>
      <c r="T335" s="11">
        <f t="shared" si="383"/>
        <v>20299.846653508874</v>
      </c>
      <c r="AB335" s="4">
        <f t="shared" si="417"/>
        <v>0</v>
      </c>
      <c r="AC335" s="3">
        <f t="shared" si="418"/>
        <v>15</v>
      </c>
      <c r="AD335" s="42">
        <f t="shared" si="419"/>
        <v>2.7669999999999999</v>
      </c>
      <c r="AE335" s="3">
        <f t="shared" si="422"/>
        <v>58</v>
      </c>
      <c r="AF335" s="42">
        <f t="shared" si="423"/>
        <v>15.103</v>
      </c>
      <c r="AJ335" s="3">
        <v>9</v>
      </c>
      <c r="AK335" s="3">
        <v>1</v>
      </c>
      <c r="AL335" t="s">
        <v>314</v>
      </c>
    </row>
    <row r="336" spans="1:38" x14ac:dyDescent="0.2">
      <c r="B336" s="4">
        <v>8</v>
      </c>
      <c r="C336" s="13" t="s">
        <v>870</v>
      </c>
      <c r="D336" s="7">
        <v>1458715</v>
      </c>
      <c r="E336" s="7">
        <v>6458290</v>
      </c>
      <c r="F336" s="4">
        <v>15</v>
      </c>
      <c r="G336" s="9">
        <v>6</v>
      </c>
      <c r="H336" s="6">
        <v>7.86</v>
      </c>
      <c r="I336" s="7">
        <v>58</v>
      </c>
      <c r="J336" s="7">
        <v>14</v>
      </c>
      <c r="K336" s="12">
        <v>46.38</v>
      </c>
      <c r="L336" s="19">
        <f t="shared" si="424"/>
        <v>15.102183333333333</v>
      </c>
      <c r="M336" s="19">
        <f t="shared" si="425"/>
        <v>58.246216666666669</v>
      </c>
      <c r="N336" s="11">
        <f t="shared" si="426"/>
        <v>96589.676327153589</v>
      </c>
      <c r="O336" s="11">
        <f t="shared" si="427"/>
        <v>110879.13292222413</v>
      </c>
      <c r="P336" s="22">
        <f t="shared" si="380"/>
        <v>3.3486900423897104</v>
      </c>
      <c r="Q336" s="11">
        <f t="shared" si="381"/>
        <v>3024.730137715464</v>
      </c>
      <c r="R336" s="7">
        <f t="shared" si="384"/>
        <v>316</v>
      </c>
      <c r="S336" s="11">
        <f t="shared" si="382"/>
        <v>15583.103367723974</v>
      </c>
      <c r="T336" s="11">
        <f t="shared" si="383"/>
        <v>20258.034378041168</v>
      </c>
      <c r="AB336" s="4">
        <f t="shared" si="417"/>
        <v>0</v>
      </c>
      <c r="AC336" s="3">
        <f t="shared" si="418"/>
        <v>15</v>
      </c>
      <c r="AD336" s="42">
        <f t="shared" si="419"/>
        <v>6.1310000000000002</v>
      </c>
      <c r="AE336" s="3">
        <f t="shared" si="422"/>
        <v>58</v>
      </c>
      <c r="AF336" s="42">
        <f t="shared" si="423"/>
        <v>14.773</v>
      </c>
      <c r="AJ336" s="3">
        <v>8</v>
      </c>
      <c r="AL336" t="s">
        <v>60</v>
      </c>
    </row>
    <row r="337" spans="1:38" x14ac:dyDescent="0.2">
      <c r="A337" s="4">
        <v>1</v>
      </c>
      <c r="B337" s="4">
        <v>9</v>
      </c>
      <c r="C337" s="13" t="s">
        <v>871</v>
      </c>
      <c r="D337" s="7">
        <v>1459720</v>
      </c>
      <c r="E337" s="7">
        <v>6458350</v>
      </c>
      <c r="F337" s="4">
        <v>15</v>
      </c>
      <c r="G337" s="9">
        <v>7</v>
      </c>
      <c r="H337" s="6">
        <v>9.42</v>
      </c>
      <c r="I337" s="7">
        <v>58</v>
      </c>
      <c r="J337" s="7">
        <v>14</v>
      </c>
      <c r="K337" s="12">
        <v>48.6</v>
      </c>
      <c r="L337" s="19">
        <f t="shared" si="424"/>
        <v>15.119283333333334</v>
      </c>
      <c r="M337" s="19">
        <f t="shared" si="425"/>
        <v>58.246833333333335</v>
      </c>
      <c r="N337" s="11">
        <f t="shared" si="426"/>
        <v>96546.904229367137</v>
      </c>
      <c r="O337" s="11">
        <f t="shared" si="427"/>
        <v>110878.98912959502</v>
      </c>
      <c r="P337" s="22">
        <f t="shared" si="380"/>
        <v>1.0067894516729901</v>
      </c>
      <c r="Q337" s="11">
        <f t="shared" si="381"/>
        <v>3025.7369271671369</v>
      </c>
      <c r="R337" s="7">
        <f t="shared" si="384"/>
        <v>317</v>
      </c>
      <c r="S337" s="11">
        <f t="shared" si="382"/>
        <v>15539.115827848893</v>
      </c>
      <c r="T337" s="11">
        <f t="shared" si="383"/>
        <v>20200.85057620356</v>
      </c>
      <c r="AB337" s="4">
        <f t="shared" si="417"/>
        <v>0</v>
      </c>
      <c r="AC337" s="3">
        <f t="shared" si="418"/>
        <v>15</v>
      </c>
      <c r="AD337" s="42">
        <f t="shared" si="419"/>
        <v>7.157</v>
      </c>
      <c r="AE337" s="3">
        <f t="shared" si="422"/>
        <v>58</v>
      </c>
      <c r="AF337" s="42">
        <f t="shared" si="423"/>
        <v>14.81</v>
      </c>
      <c r="AJ337" s="3">
        <v>7</v>
      </c>
      <c r="AL337" t="s">
        <v>597</v>
      </c>
    </row>
    <row r="338" spans="1:38" x14ac:dyDescent="0.2">
      <c r="A338" s="63">
        <v>0.5</v>
      </c>
      <c r="B338" s="4">
        <v>9</v>
      </c>
      <c r="C338" s="13" t="s">
        <v>3059</v>
      </c>
      <c r="D338" s="29">
        <v>1459504</v>
      </c>
      <c r="E338" s="29">
        <v>6465599</v>
      </c>
      <c r="F338" s="4">
        <v>15</v>
      </c>
      <c r="G338" s="9">
        <v>6</v>
      </c>
      <c r="H338" s="6">
        <v>51.6</v>
      </c>
      <c r="I338" s="7">
        <v>58</v>
      </c>
      <c r="J338" s="7">
        <v>18</v>
      </c>
      <c r="K338" s="12">
        <v>42.8</v>
      </c>
      <c r="L338" s="19">
        <f t="shared" si="424"/>
        <v>15.114333333333333</v>
      </c>
      <c r="M338" s="19">
        <f t="shared" si="425"/>
        <v>58.311888888888888</v>
      </c>
      <c r="N338" s="11">
        <f t="shared" si="426"/>
        <v>96564.232626866331</v>
      </c>
      <c r="O338" s="11">
        <f t="shared" si="427"/>
        <v>110879.60145348671</v>
      </c>
      <c r="P338" s="22">
        <f t="shared" ref="P338:P340" si="460">SQRT(POWER(D338-D337,2)+POWER(E338-E337,2))/1000</f>
        <v>7.252217385048521</v>
      </c>
      <c r="Q338" s="11">
        <f t="shared" ref="Q338:Q340" si="461">Q337+P338</f>
        <v>3032.9891445521853</v>
      </c>
      <c r="R338" s="7">
        <f t="shared" si="384"/>
        <v>318</v>
      </c>
      <c r="S338" s="11">
        <f t="shared" ref="S338:S340" si="462">Q338/R338*1628</f>
        <v>15527.3783878332</v>
      </c>
      <c r="T338" s="11">
        <f t="shared" ref="T338:T340" si="463">S338*1.3</f>
        <v>20185.591904183158</v>
      </c>
      <c r="W338" s="4">
        <v>8</v>
      </c>
      <c r="AB338" s="4">
        <f t="shared" ref="AB338" si="464">SUM(U338:AA338)</f>
        <v>8</v>
      </c>
      <c r="AC338" s="3">
        <f t="shared" si="418"/>
        <v>15</v>
      </c>
      <c r="AD338" s="42">
        <f t="shared" si="419"/>
        <v>6.86</v>
      </c>
      <c r="AE338" s="3">
        <f t="shared" si="422"/>
        <v>58</v>
      </c>
      <c r="AF338" s="42">
        <f t="shared" si="423"/>
        <v>18.713333333333335</v>
      </c>
      <c r="AJ338" s="3">
        <v>9</v>
      </c>
      <c r="AK338" s="3">
        <v>1</v>
      </c>
      <c r="AL338" s="13" t="s">
        <v>142</v>
      </c>
    </row>
    <row r="339" spans="1:38" x14ac:dyDescent="0.2">
      <c r="A339" s="63">
        <v>0.5</v>
      </c>
      <c r="B339" s="4">
        <v>9</v>
      </c>
      <c r="C339" s="13" t="s">
        <v>872</v>
      </c>
      <c r="D339" s="7">
        <v>1459000</v>
      </c>
      <c r="E339" s="7">
        <v>6470625</v>
      </c>
      <c r="F339" s="4">
        <v>15</v>
      </c>
      <c r="G339" s="9">
        <v>6</v>
      </c>
      <c r="H339" s="6">
        <v>17.46</v>
      </c>
      <c r="I339" s="7">
        <v>58</v>
      </c>
      <c r="J339" s="7">
        <v>21</v>
      </c>
      <c r="K339" s="12">
        <v>25.08</v>
      </c>
      <c r="L339" s="19">
        <f t="shared" si="424"/>
        <v>15.104850000000001</v>
      </c>
      <c r="M339" s="19">
        <f t="shared" si="425"/>
        <v>58.356966666666665</v>
      </c>
      <c r="N339" s="11">
        <f t="shared" si="426"/>
        <v>96591.492136631612</v>
      </c>
      <c r="O339" s="11">
        <f t="shared" si="427"/>
        <v>110880.07772850886</v>
      </c>
      <c r="P339" s="22">
        <f t="shared" si="460"/>
        <v>5.0512069844741072</v>
      </c>
      <c r="Q339" s="11">
        <f t="shared" si="461"/>
        <v>3038.0403515366593</v>
      </c>
      <c r="R339" s="7">
        <f t="shared" si="384"/>
        <v>319</v>
      </c>
      <c r="S339" s="11">
        <f t="shared" si="462"/>
        <v>15504.481794049158</v>
      </c>
      <c r="T339" s="11">
        <f t="shared" si="463"/>
        <v>20155.826332263907</v>
      </c>
      <c r="AB339" s="4">
        <f t="shared" si="417"/>
        <v>0</v>
      </c>
      <c r="AC339" s="3">
        <f t="shared" si="418"/>
        <v>15</v>
      </c>
      <c r="AD339" s="42">
        <f t="shared" si="419"/>
        <v>6.2910000000000004</v>
      </c>
      <c r="AE339" s="3">
        <f t="shared" si="422"/>
        <v>58</v>
      </c>
      <c r="AF339" s="42">
        <f t="shared" si="423"/>
        <v>21.417999999999999</v>
      </c>
      <c r="AJ339" s="3">
        <v>0</v>
      </c>
      <c r="AK339" s="3">
        <v>1</v>
      </c>
      <c r="AL339" t="s">
        <v>368</v>
      </c>
    </row>
    <row r="340" spans="1:38" x14ac:dyDescent="0.2">
      <c r="A340" s="4">
        <v>1</v>
      </c>
      <c r="B340" s="4">
        <v>9</v>
      </c>
      <c r="C340" s="13" t="s">
        <v>873</v>
      </c>
      <c r="D340" s="7">
        <v>1458710</v>
      </c>
      <c r="E340" s="7">
        <v>6471010</v>
      </c>
      <c r="F340" s="4">
        <v>15</v>
      </c>
      <c r="G340" s="9">
        <v>5</v>
      </c>
      <c r="H340" s="6">
        <v>59.34</v>
      </c>
      <c r="I340" s="7">
        <v>58</v>
      </c>
      <c r="J340" s="7">
        <v>21</v>
      </c>
      <c r="K340" s="12">
        <v>37.44</v>
      </c>
      <c r="L340" s="19">
        <f t="shared" si="424"/>
        <v>15.099816666666667</v>
      </c>
      <c r="M340" s="19">
        <f t="shared" si="425"/>
        <v>58.360399999999998</v>
      </c>
      <c r="N340" s="11">
        <f t="shared" si="426"/>
        <v>96604.484160403706</v>
      </c>
      <c r="O340" s="11">
        <f t="shared" si="427"/>
        <v>110880.15160965313</v>
      </c>
      <c r="P340" s="22">
        <f t="shared" si="460"/>
        <v>0.48200103734328209</v>
      </c>
      <c r="Q340" s="11">
        <f t="shared" si="461"/>
        <v>3038.5223525740025</v>
      </c>
      <c r="R340" s="7">
        <f t="shared" si="384"/>
        <v>320</v>
      </c>
      <c r="S340" s="11">
        <f t="shared" si="462"/>
        <v>15458.482468720238</v>
      </c>
      <c r="T340" s="11">
        <f t="shared" si="463"/>
        <v>20096.027209336309</v>
      </c>
      <c r="V340" s="4">
        <v>9</v>
      </c>
      <c r="W340" s="4">
        <v>9</v>
      </c>
      <c r="Y340" s="4">
        <v>9</v>
      </c>
      <c r="Z340" s="4">
        <v>9</v>
      </c>
      <c r="AA340" s="4">
        <v>9</v>
      </c>
      <c r="AB340" s="4">
        <f>SUM(U340:AA340)+4</f>
        <v>49</v>
      </c>
      <c r="AC340" s="3">
        <f t="shared" si="418"/>
        <v>15</v>
      </c>
      <c r="AD340" s="42">
        <f t="shared" si="419"/>
        <v>5.9889999999999999</v>
      </c>
      <c r="AE340" s="3">
        <f t="shared" si="422"/>
        <v>58</v>
      </c>
      <c r="AF340" s="42">
        <f t="shared" si="423"/>
        <v>21.623999999999999</v>
      </c>
      <c r="AJ340" s="3">
        <v>9</v>
      </c>
      <c r="AK340" s="3">
        <v>2</v>
      </c>
      <c r="AL340" s="13" t="s">
        <v>3020</v>
      </c>
    </row>
    <row r="341" spans="1:38" x14ac:dyDescent="0.2">
      <c r="A341" s="63">
        <v>0.5</v>
      </c>
      <c r="B341" s="4">
        <v>9</v>
      </c>
      <c r="C341" s="13" t="s">
        <v>874</v>
      </c>
      <c r="D341" s="7">
        <v>1458891</v>
      </c>
      <c r="E341" s="7">
        <v>6470982</v>
      </c>
      <c r="F341" s="4">
        <v>15</v>
      </c>
      <c r="G341" s="9">
        <v>6</v>
      </c>
      <c r="H341" s="6">
        <v>10.5</v>
      </c>
      <c r="I341" s="7">
        <v>58</v>
      </c>
      <c r="J341" s="7">
        <v>21</v>
      </c>
      <c r="K341" s="12">
        <v>36.6</v>
      </c>
      <c r="L341" s="19">
        <f t="shared" si="424"/>
        <v>15.102916666666667</v>
      </c>
      <c r="M341" s="19">
        <f t="shared" si="425"/>
        <v>58.360166666666665</v>
      </c>
      <c r="N341" s="11">
        <f t="shared" si="426"/>
        <v>96596.63972190801</v>
      </c>
      <c r="O341" s="11">
        <f t="shared" si="427"/>
        <v>110880.11514703237</v>
      </c>
      <c r="P341" s="22">
        <f t="shared" si="380"/>
        <v>0.18315294155431958</v>
      </c>
      <c r="Q341" s="11">
        <f t="shared" si="381"/>
        <v>3038.705505515557</v>
      </c>
      <c r="R341" s="7">
        <f t="shared" si="384"/>
        <v>321</v>
      </c>
      <c r="S341" s="11">
        <f t="shared" si="382"/>
        <v>15411.254090278277</v>
      </c>
      <c r="T341" s="11">
        <f t="shared" si="383"/>
        <v>20034.63031736176</v>
      </c>
      <c r="V341" s="4">
        <v>9</v>
      </c>
      <c r="W341" s="4">
        <v>9</v>
      </c>
      <c r="AB341" s="4">
        <f t="shared" si="417"/>
        <v>18</v>
      </c>
      <c r="AC341" s="3">
        <f t="shared" si="418"/>
        <v>15</v>
      </c>
      <c r="AD341" s="42">
        <f t="shared" si="419"/>
        <v>6.1749999999999998</v>
      </c>
      <c r="AE341" s="3">
        <f t="shared" si="422"/>
        <v>58</v>
      </c>
      <c r="AF341" s="42">
        <f t="shared" si="423"/>
        <v>21.61</v>
      </c>
      <c r="AJ341" s="3">
        <v>9</v>
      </c>
      <c r="AK341" s="3">
        <v>2</v>
      </c>
      <c r="AL341" t="s">
        <v>2217</v>
      </c>
    </row>
    <row r="342" spans="1:38" x14ac:dyDescent="0.2">
      <c r="A342" s="63">
        <v>0.5</v>
      </c>
      <c r="B342" s="4">
        <v>9</v>
      </c>
      <c r="C342" s="13" t="s">
        <v>875</v>
      </c>
      <c r="D342" s="7">
        <v>1458883</v>
      </c>
      <c r="E342" s="7">
        <v>6470985</v>
      </c>
      <c r="F342" s="4">
        <v>15</v>
      </c>
      <c r="G342" s="9">
        <v>6</v>
      </c>
      <c r="H342" s="6">
        <v>10.02</v>
      </c>
      <c r="I342" s="7">
        <v>58</v>
      </c>
      <c r="J342" s="7">
        <v>21</v>
      </c>
      <c r="K342" s="12">
        <v>36.72</v>
      </c>
      <c r="L342" s="19">
        <f t="shared" si="424"/>
        <v>15.102783333333333</v>
      </c>
      <c r="M342" s="19">
        <f t="shared" si="425"/>
        <v>58.360199999999999</v>
      </c>
      <c r="N342" s="11">
        <f t="shared" si="426"/>
        <v>96596.962811490594</v>
      </c>
      <c r="O342" s="11">
        <f t="shared" si="427"/>
        <v>110880.10322103077</v>
      </c>
      <c r="P342" s="22">
        <f t="shared" si="380"/>
        <v>8.5440037453175296E-3</v>
      </c>
      <c r="Q342" s="11">
        <f t="shared" si="381"/>
        <v>3038.7140495193021</v>
      </c>
      <c r="R342" s="7">
        <f t="shared" si="384"/>
        <v>322</v>
      </c>
      <c r="S342" s="11">
        <f t="shared" si="382"/>
        <v>15363.43625036467</v>
      </c>
      <c r="T342" s="11">
        <f t="shared" si="383"/>
        <v>19972.467125474072</v>
      </c>
      <c r="V342" s="4">
        <v>9</v>
      </c>
      <c r="W342" s="4">
        <v>9</v>
      </c>
      <c r="AB342" s="4">
        <f t="shared" si="417"/>
        <v>18</v>
      </c>
      <c r="AC342" s="3">
        <f t="shared" si="418"/>
        <v>15</v>
      </c>
      <c r="AD342" s="42">
        <f t="shared" si="419"/>
        <v>6.1669999999999998</v>
      </c>
      <c r="AE342" s="3">
        <f t="shared" si="422"/>
        <v>58</v>
      </c>
      <c r="AF342" s="42">
        <f t="shared" si="423"/>
        <v>21.611999999999998</v>
      </c>
      <c r="AJ342" s="3">
        <v>9</v>
      </c>
      <c r="AK342" s="3">
        <v>2</v>
      </c>
      <c r="AL342" t="s">
        <v>2218</v>
      </c>
    </row>
    <row r="343" spans="1:38" x14ac:dyDescent="0.2">
      <c r="A343" s="63">
        <v>0.5</v>
      </c>
      <c r="B343" s="4">
        <v>8</v>
      </c>
      <c r="C343" s="13" t="s">
        <v>876</v>
      </c>
      <c r="D343" s="7">
        <v>1456590</v>
      </c>
      <c r="E343" s="7">
        <v>6469850</v>
      </c>
      <c r="F343" s="4">
        <v>15</v>
      </c>
      <c r="G343" s="9">
        <v>3</v>
      </c>
      <c r="H343" s="6">
        <v>49.74</v>
      </c>
      <c r="I343" s="7">
        <v>58</v>
      </c>
      <c r="J343" s="7">
        <v>20</v>
      </c>
      <c r="K343" s="12">
        <v>59.22</v>
      </c>
      <c r="L343" s="19">
        <f t="shared" si="424"/>
        <v>15.063816666666666</v>
      </c>
      <c r="M343" s="19">
        <f t="shared" si="425"/>
        <v>58.349783333333335</v>
      </c>
      <c r="N343" s="11">
        <f t="shared" si="426"/>
        <v>96694.618119135368</v>
      </c>
      <c r="O343" s="11">
        <f t="shared" si="427"/>
        <v>110880.4459999423</v>
      </c>
      <c r="P343" s="22">
        <f t="shared" si="380"/>
        <v>2.5585296558765935</v>
      </c>
      <c r="Q343" s="11">
        <f t="shared" si="381"/>
        <v>3041.2725791751786</v>
      </c>
      <c r="R343" s="7">
        <f t="shared" si="384"/>
        <v>323</v>
      </c>
      <c r="S343" s="11">
        <f t="shared" si="382"/>
        <v>15328.767055409258</v>
      </c>
      <c r="T343" s="11">
        <f t="shared" si="383"/>
        <v>19927.397172032037</v>
      </c>
      <c r="AB343" s="4">
        <f t="shared" si="417"/>
        <v>0</v>
      </c>
      <c r="AC343" s="3">
        <f t="shared" si="418"/>
        <v>15</v>
      </c>
      <c r="AD343" s="42">
        <f t="shared" si="419"/>
        <v>3.8290000000000002</v>
      </c>
      <c r="AE343" s="3">
        <f t="shared" si="422"/>
        <v>58</v>
      </c>
      <c r="AF343" s="42">
        <f t="shared" si="423"/>
        <v>20.986999999999998</v>
      </c>
      <c r="AJ343" s="3">
        <v>9</v>
      </c>
      <c r="AK343" s="57" t="s">
        <v>2998</v>
      </c>
      <c r="AL343" t="s">
        <v>211</v>
      </c>
    </row>
    <row r="344" spans="1:38" x14ac:dyDescent="0.2">
      <c r="A344" s="4">
        <v>1</v>
      </c>
      <c r="B344" s="4">
        <v>9</v>
      </c>
      <c r="C344" s="13" t="s">
        <v>877</v>
      </c>
      <c r="D344" s="7">
        <v>1453180</v>
      </c>
      <c r="E344" s="7">
        <v>6472380</v>
      </c>
      <c r="F344" s="4">
        <v>15</v>
      </c>
      <c r="G344" s="9">
        <v>0</v>
      </c>
      <c r="H344" s="6">
        <v>18.3</v>
      </c>
      <c r="I344" s="7">
        <v>58</v>
      </c>
      <c r="J344" s="7">
        <v>22</v>
      </c>
      <c r="K344" s="12">
        <v>19.739999999999998</v>
      </c>
      <c r="L344" s="19">
        <f t="shared" si="424"/>
        <v>15.005083333333333</v>
      </c>
      <c r="M344" s="19">
        <f t="shared" si="425"/>
        <v>58.372149999999998</v>
      </c>
      <c r="N344" s="11">
        <f t="shared" si="426"/>
        <v>96845.846685289987</v>
      </c>
      <c r="O344" s="11">
        <f t="shared" si="427"/>
        <v>110881.30212781267</v>
      </c>
      <c r="P344" s="22">
        <f t="shared" si="380"/>
        <v>4.2460569944361319</v>
      </c>
      <c r="Q344" s="11">
        <f t="shared" si="381"/>
        <v>3045.5186361696146</v>
      </c>
      <c r="R344" s="7">
        <f t="shared" si="384"/>
        <v>324</v>
      </c>
      <c r="S344" s="11">
        <f t="shared" si="382"/>
        <v>15302.791171864606</v>
      </c>
      <c r="T344" s="11">
        <f t="shared" si="383"/>
        <v>19893.628523423988</v>
      </c>
      <c r="V344" s="4">
        <v>9</v>
      </c>
      <c r="W344" s="4">
        <v>9</v>
      </c>
      <c r="AA344" s="4">
        <v>9</v>
      </c>
      <c r="AB344" s="4">
        <f>SUM(U344:AA344)+AB345</f>
        <v>49</v>
      </c>
      <c r="AC344" s="3">
        <f t="shared" si="418"/>
        <v>15</v>
      </c>
      <c r="AD344" s="42">
        <f t="shared" si="419"/>
        <v>0.30499999999999999</v>
      </c>
      <c r="AE344" s="3">
        <f t="shared" si="422"/>
        <v>58</v>
      </c>
      <c r="AF344" s="42">
        <f t="shared" si="423"/>
        <v>22.329000000000001</v>
      </c>
      <c r="AJ344" s="3">
        <v>9</v>
      </c>
      <c r="AK344" s="3">
        <v>1</v>
      </c>
      <c r="AL344" t="s">
        <v>2219</v>
      </c>
    </row>
    <row r="345" spans="1:38" x14ac:dyDescent="0.2">
      <c r="A345" s="4">
        <v>1</v>
      </c>
      <c r="B345" s="4">
        <v>9</v>
      </c>
      <c r="C345" s="13" t="s">
        <v>878</v>
      </c>
      <c r="D345" s="7">
        <v>1453180</v>
      </c>
      <c r="E345" s="7">
        <v>6472380</v>
      </c>
      <c r="F345" s="4">
        <v>15</v>
      </c>
      <c r="G345" s="9">
        <v>0</v>
      </c>
      <c r="H345" s="6">
        <v>18.3</v>
      </c>
      <c r="I345" s="7">
        <v>58</v>
      </c>
      <c r="J345" s="7">
        <v>22</v>
      </c>
      <c r="K345" s="12">
        <v>19.739999999999998</v>
      </c>
      <c r="L345" s="19">
        <f t="shared" si="424"/>
        <v>15.005083333333333</v>
      </c>
      <c r="M345" s="19">
        <f t="shared" si="425"/>
        <v>58.372149999999998</v>
      </c>
      <c r="N345" s="11">
        <f t="shared" si="426"/>
        <v>96845.846685289987</v>
      </c>
      <c r="O345" s="11">
        <f t="shared" si="427"/>
        <v>110881.30212781267</v>
      </c>
      <c r="P345" s="22">
        <f t="shared" si="380"/>
        <v>0</v>
      </c>
      <c r="Q345" s="11">
        <f t="shared" si="381"/>
        <v>3045.5186361696146</v>
      </c>
      <c r="R345" s="7">
        <f t="shared" si="384"/>
        <v>325</v>
      </c>
      <c r="S345" s="11">
        <f t="shared" si="382"/>
        <v>15255.705660566562</v>
      </c>
      <c r="T345" s="11">
        <f t="shared" si="383"/>
        <v>19832.417358736533</v>
      </c>
      <c r="V345" s="4">
        <v>9</v>
      </c>
      <c r="W345" s="4">
        <v>9</v>
      </c>
      <c r="Z345" s="4">
        <v>4</v>
      </c>
      <c r="AB345" s="4">
        <f t="shared" si="417"/>
        <v>22</v>
      </c>
      <c r="AC345" s="3">
        <f t="shared" si="418"/>
        <v>15</v>
      </c>
      <c r="AD345" s="42">
        <f t="shared" si="419"/>
        <v>0.30499999999999999</v>
      </c>
      <c r="AE345" s="3">
        <f t="shared" si="422"/>
        <v>58</v>
      </c>
      <c r="AF345" s="42">
        <f t="shared" si="423"/>
        <v>22.329000000000001</v>
      </c>
      <c r="AJ345" s="3">
        <v>9</v>
      </c>
      <c r="AK345" s="3">
        <v>1</v>
      </c>
      <c r="AL345" t="s">
        <v>2220</v>
      </c>
    </row>
    <row r="346" spans="1:38" x14ac:dyDescent="0.2">
      <c r="A346" s="4">
        <v>1</v>
      </c>
      <c r="B346" s="4">
        <v>9</v>
      </c>
      <c r="C346" s="13" t="s">
        <v>879</v>
      </c>
      <c r="D346" s="7">
        <v>1455910</v>
      </c>
      <c r="E346" s="7">
        <v>6484900</v>
      </c>
      <c r="F346" s="4">
        <v>15</v>
      </c>
      <c r="G346" s="9">
        <v>2</v>
      </c>
      <c r="H346" s="6">
        <v>57.54</v>
      </c>
      <c r="I346" s="7">
        <v>58</v>
      </c>
      <c r="J346" s="7">
        <v>29</v>
      </c>
      <c r="K346" s="12">
        <v>5.34</v>
      </c>
      <c r="L346" s="19">
        <f t="shared" si="424"/>
        <v>15.049316666666666</v>
      </c>
      <c r="M346" s="19">
        <f t="shared" si="425"/>
        <v>58.484816666666667</v>
      </c>
      <c r="N346" s="11">
        <f t="shared" si="426"/>
        <v>96742.598501150118</v>
      </c>
      <c r="O346" s="11">
        <f t="shared" si="427"/>
        <v>110881.77016883869</v>
      </c>
      <c r="P346" s="22">
        <f t="shared" si="380"/>
        <v>12.814183547928444</v>
      </c>
      <c r="Q346" s="11">
        <f t="shared" si="381"/>
        <v>3058.3328197175429</v>
      </c>
      <c r="R346" s="7">
        <f t="shared" si="384"/>
        <v>326</v>
      </c>
      <c r="S346" s="11">
        <f t="shared" si="382"/>
        <v>15272.901320552635</v>
      </c>
      <c r="T346" s="11">
        <f t="shared" si="383"/>
        <v>19854.771716718427</v>
      </c>
      <c r="V346" s="4">
        <v>9</v>
      </c>
      <c r="X346" s="4">
        <v>9</v>
      </c>
      <c r="Y346" s="4">
        <v>9</v>
      </c>
      <c r="AB346" s="4">
        <f>SUM(U346:AA346)+20</f>
        <v>47</v>
      </c>
      <c r="AC346" s="3">
        <f t="shared" si="418"/>
        <v>15</v>
      </c>
      <c r="AD346" s="42">
        <f t="shared" si="419"/>
        <v>2.9590000000000001</v>
      </c>
      <c r="AE346" s="3">
        <f t="shared" si="422"/>
        <v>58</v>
      </c>
      <c r="AF346" s="42">
        <f t="shared" si="423"/>
        <v>29.088999999999999</v>
      </c>
      <c r="AJ346" s="3">
        <v>9</v>
      </c>
      <c r="AK346" s="57" t="s">
        <v>2998</v>
      </c>
      <c r="AL346" s="13" t="s">
        <v>3021</v>
      </c>
    </row>
    <row r="347" spans="1:38" x14ac:dyDescent="0.2">
      <c r="A347" s="4">
        <v>1</v>
      </c>
      <c r="B347" s="4">
        <v>8</v>
      </c>
      <c r="C347" s="13" t="s">
        <v>880</v>
      </c>
      <c r="D347" s="29">
        <v>1458285</v>
      </c>
      <c r="E347" s="29">
        <v>6488392</v>
      </c>
      <c r="F347" s="4">
        <v>15</v>
      </c>
      <c r="G347" s="9">
        <v>5</v>
      </c>
      <c r="H347" s="6">
        <v>21.84</v>
      </c>
      <c r="I347" s="7">
        <v>58</v>
      </c>
      <c r="J347" s="7">
        <v>30</v>
      </c>
      <c r="K347" s="12">
        <v>59.04</v>
      </c>
      <c r="L347" s="19">
        <f t="shared" si="424"/>
        <v>15.089399999999999</v>
      </c>
      <c r="M347" s="19">
        <f t="shared" si="425"/>
        <v>58.516399999999997</v>
      </c>
      <c r="N347" s="11">
        <f t="shared" si="426"/>
        <v>96643.007674261404</v>
      </c>
      <c r="O347" s="11">
        <f t="shared" si="427"/>
        <v>110881.59900472347</v>
      </c>
      <c r="P347" s="22">
        <f t="shared" si="380"/>
        <v>4.2231136617429561</v>
      </c>
      <c r="Q347" s="11">
        <f t="shared" si="381"/>
        <v>3062.5559333792858</v>
      </c>
      <c r="R347" s="7">
        <f t="shared" si="384"/>
        <v>327</v>
      </c>
      <c r="S347" s="11">
        <f t="shared" si="382"/>
        <v>15247.220365570269</v>
      </c>
      <c r="T347" s="11">
        <f t="shared" si="383"/>
        <v>19821.38647524135</v>
      </c>
      <c r="AB347" s="4">
        <f t="shared" si="417"/>
        <v>0</v>
      </c>
      <c r="AC347" s="3">
        <f t="shared" si="418"/>
        <v>15</v>
      </c>
      <c r="AD347" s="42">
        <f t="shared" si="419"/>
        <v>5.3639999999999999</v>
      </c>
      <c r="AE347" s="3">
        <f t="shared" si="422"/>
        <v>58</v>
      </c>
      <c r="AF347" s="42">
        <f t="shared" si="423"/>
        <v>30.984000000000002</v>
      </c>
      <c r="AJ347" s="3">
        <v>9</v>
      </c>
      <c r="AL347" t="s">
        <v>2221</v>
      </c>
    </row>
    <row r="348" spans="1:38" x14ac:dyDescent="0.2">
      <c r="B348" s="4">
        <v>9</v>
      </c>
      <c r="C348" s="13" t="s">
        <v>881</v>
      </c>
      <c r="D348" s="7">
        <v>1458740</v>
      </c>
      <c r="E348" s="7">
        <v>6475485</v>
      </c>
      <c r="F348" s="4">
        <v>15</v>
      </c>
      <c r="G348" s="9">
        <v>5</v>
      </c>
      <c r="H348" s="6">
        <v>58.32</v>
      </c>
      <c r="I348" s="7">
        <v>58</v>
      </c>
      <c r="J348" s="7">
        <v>24</v>
      </c>
      <c r="K348" s="12">
        <v>2.1</v>
      </c>
      <c r="L348" s="19">
        <f t="shared" si="424"/>
        <v>15.099533333333333</v>
      </c>
      <c r="M348" s="19">
        <f t="shared" si="425"/>
        <v>58.40058333333333</v>
      </c>
      <c r="N348" s="11">
        <f t="shared" si="426"/>
        <v>96608.283699716994</v>
      </c>
      <c r="O348" s="11">
        <f t="shared" si="427"/>
        <v>110880.48492666312</v>
      </c>
      <c r="P348" s="22">
        <f t="shared" si="380"/>
        <v>12.915017382876416</v>
      </c>
      <c r="Q348" s="11">
        <f t="shared" si="381"/>
        <v>3075.4709507621624</v>
      </c>
      <c r="R348" s="7">
        <f t="shared" si="384"/>
        <v>328</v>
      </c>
      <c r="S348" s="11">
        <f t="shared" si="382"/>
        <v>15264.837523904878</v>
      </c>
      <c r="T348" s="11">
        <f t="shared" si="383"/>
        <v>19844.288781076342</v>
      </c>
      <c r="AB348" s="4">
        <f t="shared" si="417"/>
        <v>0</v>
      </c>
      <c r="AC348" s="3">
        <f t="shared" si="418"/>
        <v>15</v>
      </c>
      <c r="AD348" s="42">
        <f t="shared" si="419"/>
        <v>5.9719999999999995</v>
      </c>
      <c r="AE348" s="3">
        <f t="shared" si="422"/>
        <v>58</v>
      </c>
      <c r="AF348" s="42">
        <f t="shared" si="423"/>
        <v>24.035</v>
      </c>
      <c r="AJ348" s="3">
        <v>9</v>
      </c>
      <c r="AK348" s="57" t="s">
        <v>2998</v>
      </c>
      <c r="AL348" t="s">
        <v>300</v>
      </c>
    </row>
    <row r="349" spans="1:38" x14ac:dyDescent="0.2">
      <c r="B349" s="4">
        <v>3</v>
      </c>
      <c r="C349" s="13" t="s">
        <v>2827</v>
      </c>
      <c r="D349" s="29">
        <v>1458716</v>
      </c>
      <c r="E349" s="29">
        <v>6475491</v>
      </c>
      <c r="G349" s="9"/>
      <c r="I349" s="7"/>
      <c r="J349" s="7"/>
      <c r="K349" s="12"/>
      <c r="L349" s="19"/>
      <c r="M349" s="19"/>
      <c r="N349" s="11"/>
      <c r="O349" s="11"/>
      <c r="P349" s="22">
        <f t="shared" ref="P349:P412" si="465">SQRT(POWER(D349-D348,2)+POWER(E349-E348,2))/1000</f>
        <v>2.4738633753705962E-2</v>
      </c>
      <c r="Q349" s="11">
        <f t="shared" ref="Q349:Q412" si="466">Q348+P349</f>
        <v>3075.4956893959161</v>
      </c>
      <c r="R349" s="7">
        <f t="shared" si="384"/>
        <v>329</v>
      </c>
      <c r="S349" s="11">
        <f t="shared" ref="S349:S412" si="467">Q349/R349*1628</f>
        <v>15218.562256342102</v>
      </c>
      <c r="T349" s="11">
        <f t="shared" ref="T349:T412" si="468">S349*1.3</f>
        <v>19784.130933244734</v>
      </c>
      <c r="AB349" s="4">
        <f t="shared" ref="AB349" si="469">SUM(U349:AA349)</f>
        <v>0</v>
      </c>
      <c r="AC349" s="3">
        <f t="shared" ref="AC349" si="470">F349</f>
        <v>0</v>
      </c>
      <c r="AD349" s="42">
        <f t="shared" ref="AD349" si="471">G349+H349/60</f>
        <v>0</v>
      </c>
      <c r="AE349" s="3">
        <f t="shared" ref="AE349" si="472">I349</f>
        <v>0</v>
      </c>
      <c r="AF349" s="42">
        <f t="shared" ref="AF349" si="473">J349+K349/60</f>
        <v>0</v>
      </c>
      <c r="AJ349" s="3">
        <v>9</v>
      </c>
      <c r="AK349" s="57" t="s">
        <v>2998</v>
      </c>
      <c r="AL349" t="s">
        <v>546</v>
      </c>
    </row>
    <row r="350" spans="1:38" x14ac:dyDescent="0.2">
      <c r="B350" s="4">
        <v>9</v>
      </c>
      <c r="C350" s="14" t="s">
        <v>2222</v>
      </c>
      <c r="D350" s="7">
        <v>1457816</v>
      </c>
      <c r="E350" s="7">
        <v>6475324</v>
      </c>
      <c r="F350" s="4">
        <v>15</v>
      </c>
      <c r="G350" s="9">
        <v>5</v>
      </c>
      <c r="H350" s="6">
        <v>1.56</v>
      </c>
      <c r="I350" s="7">
        <v>58</v>
      </c>
      <c r="J350" s="7">
        <v>23</v>
      </c>
      <c r="K350" s="12">
        <v>56.52</v>
      </c>
      <c r="L350" s="19">
        <f t="shared" si="424"/>
        <v>15.083766666666667</v>
      </c>
      <c r="M350" s="19">
        <f t="shared" si="425"/>
        <v>58.399033333333335</v>
      </c>
      <c r="N350" s="11">
        <f t="shared" si="426"/>
        <v>96648.007902535392</v>
      </c>
      <c r="O350" s="11">
        <f t="shared" si="427"/>
        <v>110880.67097001034</v>
      </c>
      <c r="P350" s="22">
        <f t="shared" si="465"/>
        <v>0.91536276961650564</v>
      </c>
      <c r="Q350" s="11">
        <f t="shared" si="466"/>
        <v>3076.4110521655325</v>
      </c>
      <c r="R350" s="7">
        <f t="shared" si="384"/>
        <v>330</v>
      </c>
      <c r="S350" s="11">
        <f t="shared" si="467"/>
        <v>15176.961190683292</v>
      </c>
      <c r="T350" s="11">
        <f t="shared" si="468"/>
        <v>19730.04954788828</v>
      </c>
      <c r="AB350" s="4">
        <f t="shared" si="417"/>
        <v>0</v>
      </c>
      <c r="AC350" s="3">
        <f t="shared" si="418"/>
        <v>15</v>
      </c>
      <c r="AD350" s="42">
        <f t="shared" si="419"/>
        <v>5.0259999999999998</v>
      </c>
      <c r="AE350" s="3">
        <f t="shared" si="422"/>
        <v>58</v>
      </c>
      <c r="AF350" s="42">
        <f t="shared" si="423"/>
        <v>23.942</v>
      </c>
      <c r="AJ350" s="3">
        <v>9</v>
      </c>
      <c r="AK350" s="3">
        <v>1</v>
      </c>
      <c r="AL350" t="s">
        <v>2223</v>
      </c>
    </row>
    <row r="351" spans="1:38" x14ac:dyDescent="0.2">
      <c r="A351" s="4">
        <v>1</v>
      </c>
      <c r="B351" s="4">
        <v>9</v>
      </c>
      <c r="C351" s="13" t="s">
        <v>882</v>
      </c>
      <c r="D351" s="7">
        <v>1457970</v>
      </c>
      <c r="E351" s="7">
        <v>6474860</v>
      </c>
      <c r="F351" s="4">
        <v>15</v>
      </c>
      <c r="G351" s="9">
        <v>5</v>
      </c>
      <c r="H351" s="6">
        <v>11.28</v>
      </c>
      <c r="I351" s="7">
        <v>58</v>
      </c>
      <c r="J351" s="7">
        <v>23</v>
      </c>
      <c r="K351" s="12">
        <v>41.64</v>
      </c>
      <c r="L351" s="19">
        <f t="shared" ref="L351:L360" si="474">(H351/60+G351)/60+F351</f>
        <v>15.086466666666666</v>
      </c>
      <c r="M351" s="19">
        <f t="shared" ref="M351:M360" si="475">(K351/60+J351)/60+I351</f>
        <v>58.3949</v>
      </c>
      <c r="N351" s="11">
        <f t="shared" ref="N351:N359" si="476">D351/L351</f>
        <v>96640.918792560216</v>
      </c>
      <c r="O351" s="11">
        <f t="shared" ref="O351:O359" si="477">E351/M351</f>
        <v>110880.57347473838</v>
      </c>
      <c r="P351" s="22">
        <f t="shared" si="465"/>
        <v>0.48888853535340754</v>
      </c>
      <c r="Q351" s="11">
        <f t="shared" si="466"/>
        <v>3076.899940700886</v>
      </c>
      <c r="R351" s="7">
        <f t="shared" si="384"/>
        <v>331</v>
      </c>
      <c r="S351" s="11">
        <f t="shared" si="467"/>
        <v>15133.513907737288</v>
      </c>
      <c r="T351" s="11">
        <f t="shared" si="468"/>
        <v>19673.568080058474</v>
      </c>
      <c r="AB351" s="4">
        <f t="shared" si="417"/>
        <v>0</v>
      </c>
      <c r="AC351" s="3">
        <f t="shared" si="418"/>
        <v>15</v>
      </c>
      <c r="AD351" s="42">
        <f t="shared" si="419"/>
        <v>5.1879999999999997</v>
      </c>
      <c r="AE351" s="3">
        <f t="shared" si="422"/>
        <v>58</v>
      </c>
      <c r="AF351" s="42">
        <f t="shared" si="423"/>
        <v>23.693999999999999</v>
      </c>
      <c r="AJ351" s="3">
        <v>9</v>
      </c>
      <c r="AK351" s="3">
        <v>1</v>
      </c>
      <c r="AL351" t="s">
        <v>300</v>
      </c>
    </row>
    <row r="352" spans="1:38" x14ac:dyDescent="0.2">
      <c r="B352" s="4">
        <v>8</v>
      </c>
      <c r="C352" s="13" t="s">
        <v>883</v>
      </c>
      <c r="D352" s="29">
        <v>1460570</v>
      </c>
      <c r="E352" s="29">
        <v>6474960</v>
      </c>
      <c r="F352" s="4">
        <v>15</v>
      </c>
      <c r="G352" s="9">
        <v>7</v>
      </c>
      <c r="H352" s="6">
        <v>49.62</v>
      </c>
      <c r="I352" s="7">
        <v>58</v>
      </c>
      <c r="J352" s="7">
        <v>23</v>
      </c>
      <c r="K352" s="12">
        <v>45.78</v>
      </c>
      <c r="L352" s="19">
        <f t="shared" si="474"/>
        <v>15.13045</v>
      </c>
      <c r="M352" s="19">
        <f t="shared" si="475"/>
        <v>58.396050000000002</v>
      </c>
      <c r="N352" s="11">
        <f t="shared" si="476"/>
        <v>96531.828200747506</v>
      </c>
      <c r="O352" s="11">
        <f t="shared" si="477"/>
        <v>110880.10233568879</v>
      </c>
      <c r="P352" s="22">
        <f t="shared" si="465"/>
        <v>2.6019223662515372</v>
      </c>
      <c r="Q352" s="11">
        <f t="shared" si="466"/>
        <v>3079.5018630671375</v>
      </c>
      <c r="R352" s="7">
        <f t="shared" si="384"/>
        <v>332</v>
      </c>
      <c r="S352" s="11">
        <f t="shared" si="467"/>
        <v>15100.689858654518</v>
      </c>
      <c r="T352" s="11">
        <f t="shared" si="468"/>
        <v>19630.896816250872</v>
      </c>
      <c r="AB352" s="4">
        <f t="shared" si="417"/>
        <v>0</v>
      </c>
      <c r="AC352" s="3">
        <f t="shared" si="418"/>
        <v>15</v>
      </c>
      <c r="AD352" s="42">
        <f t="shared" si="419"/>
        <v>7.827</v>
      </c>
      <c r="AE352" s="3">
        <f t="shared" si="422"/>
        <v>58</v>
      </c>
      <c r="AF352" s="42">
        <f t="shared" si="423"/>
        <v>23.763000000000002</v>
      </c>
      <c r="AJ352" s="3">
        <v>7</v>
      </c>
      <c r="AL352" t="s">
        <v>518</v>
      </c>
    </row>
    <row r="353" spans="1:38" x14ac:dyDescent="0.2">
      <c r="B353" s="4">
        <v>9</v>
      </c>
      <c r="C353" s="13" t="s">
        <v>884</v>
      </c>
      <c r="D353" s="7">
        <v>1462660</v>
      </c>
      <c r="E353" s="7">
        <v>6474450</v>
      </c>
      <c r="F353" s="4">
        <v>15</v>
      </c>
      <c r="G353" s="9">
        <v>10</v>
      </c>
      <c r="H353" s="6">
        <v>0.24</v>
      </c>
      <c r="I353" s="7">
        <v>58</v>
      </c>
      <c r="J353" s="7">
        <v>23</v>
      </c>
      <c r="K353" s="12">
        <v>29.88</v>
      </c>
      <c r="L353" s="19">
        <f t="shared" si="474"/>
        <v>15.166733333333333</v>
      </c>
      <c r="M353" s="19">
        <f t="shared" si="475"/>
        <v>58.391633333333331</v>
      </c>
      <c r="N353" s="11">
        <f t="shared" si="476"/>
        <v>96438.696972760561</v>
      </c>
      <c r="O353" s="11">
        <f t="shared" si="477"/>
        <v>110879.75503339805</v>
      </c>
      <c r="P353" s="22">
        <f t="shared" si="465"/>
        <v>2.1513251730038396</v>
      </c>
      <c r="Q353" s="11">
        <f t="shared" si="466"/>
        <v>3081.6531882401414</v>
      </c>
      <c r="R353" s="7">
        <f t="shared" ref="R353:R416" si="478">R352+1</f>
        <v>333</v>
      </c>
      <c r="S353" s="11">
        <f t="shared" si="467"/>
        <v>15065.860031396245</v>
      </c>
      <c r="T353" s="11">
        <f t="shared" si="468"/>
        <v>19585.618040815119</v>
      </c>
      <c r="AB353" s="4">
        <f t="shared" si="417"/>
        <v>0</v>
      </c>
      <c r="AC353" s="3">
        <f t="shared" si="418"/>
        <v>15</v>
      </c>
      <c r="AD353" s="42">
        <f t="shared" si="419"/>
        <v>10.004</v>
      </c>
      <c r="AE353" s="3">
        <f t="shared" si="422"/>
        <v>58</v>
      </c>
      <c r="AF353" s="42">
        <f t="shared" si="423"/>
        <v>23.498000000000001</v>
      </c>
      <c r="AJ353" s="3">
        <v>9</v>
      </c>
      <c r="AK353" s="3">
        <v>1</v>
      </c>
      <c r="AL353" t="s">
        <v>2224</v>
      </c>
    </row>
    <row r="354" spans="1:38" x14ac:dyDescent="0.2">
      <c r="B354" s="4">
        <v>8</v>
      </c>
      <c r="C354" s="13" t="s">
        <v>885</v>
      </c>
      <c r="D354" s="29">
        <v>1464481</v>
      </c>
      <c r="E354" s="29">
        <v>6473590</v>
      </c>
      <c r="F354" s="4">
        <v>15</v>
      </c>
      <c r="G354" s="9">
        <v>11</v>
      </c>
      <c r="H354" s="6">
        <v>52.8</v>
      </c>
      <c r="I354" s="7">
        <v>58</v>
      </c>
      <c r="J354" s="7">
        <v>23</v>
      </c>
      <c r="K354" s="12">
        <v>2.64</v>
      </c>
      <c r="L354" s="19">
        <f t="shared" si="474"/>
        <v>15.198</v>
      </c>
      <c r="M354" s="19">
        <f t="shared" si="475"/>
        <v>58.384066666666669</v>
      </c>
      <c r="N354" s="11">
        <f t="shared" si="476"/>
        <v>96360.113172785888</v>
      </c>
      <c r="O354" s="11">
        <f t="shared" si="477"/>
        <v>110879.39517745138</v>
      </c>
      <c r="P354" s="22">
        <f t="shared" si="465"/>
        <v>2.0138622097849694</v>
      </c>
      <c r="Q354" s="11">
        <f t="shared" si="466"/>
        <v>3083.6670504499261</v>
      </c>
      <c r="R354" s="7">
        <f t="shared" si="478"/>
        <v>334</v>
      </c>
      <c r="S354" s="11">
        <f t="shared" si="467"/>
        <v>15030.568736923593</v>
      </c>
      <c r="T354" s="11">
        <f t="shared" si="468"/>
        <v>19539.739358000672</v>
      </c>
      <c r="AB354" s="4">
        <f t="shared" si="417"/>
        <v>0</v>
      </c>
      <c r="AC354" s="3">
        <f t="shared" si="418"/>
        <v>15</v>
      </c>
      <c r="AD354" s="42">
        <f t="shared" si="419"/>
        <v>11.88</v>
      </c>
      <c r="AE354" s="3">
        <f t="shared" si="422"/>
        <v>58</v>
      </c>
      <c r="AF354" s="42">
        <f t="shared" si="423"/>
        <v>23.044</v>
      </c>
      <c r="AJ354" s="3">
        <v>9</v>
      </c>
      <c r="AL354" t="s">
        <v>2225</v>
      </c>
    </row>
    <row r="355" spans="1:38" x14ac:dyDescent="0.2">
      <c r="B355" s="4">
        <v>8</v>
      </c>
      <c r="C355" s="13" t="s">
        <v>2228</v>
      </c>
      <c r="D355" s="7">
        <v>1466570</v>
      </c>
      <c r="E355" s="7">
        <v>6484310</v>
      </c>
      <c r="F355" s="4">
        <v>15</v>
      </c>
      <c r="G355" s="9">
        <v>13</v>
      </c>
      <c r="H355" s="6">
        <v>55.74</v>
      </c>
      <c r="I355" s="7">
        <v>58</v>
      </c>
      <c r="J355" s="7">
        <v>28</v>
      </c>
      <c r="K355" s="12">
        <v>49.68</v>
      </c>
      <c r="L355" s="19">
        <f t="shared" si="474"/>
        <v>15.232150000000001</v>
      </c>
      <c r="M355" s="19">
        <f t="shared" si="475"/>
        <v>58.480466666666665</v>
      </c>
      <c r="N355" s="11">
        <f t="shared" si="476"/>
        <v>96281.220970119117</v>
      </c>
      <c r="O355" s="11">
        <f t="shared" si="477"/>
        <v>110879.92913873236</v>
      </c>
      <c r="P355" s="22">
        <f t="shared" si="465"/>
        <v>10.921644610588645</v>
      </c>
      <c r="Q355" s="11">
        <f t="shared" si="466"/>
        <v>3094.588695060515</v>
      </c>
      <c r="R355" s="7">
        <f t="shared" si="478"/>
        <v>335</v>
      </c>
      <c r="S355" s="11">
        <f t="shared" si="467"/>
        <v>15038.777300174681</v>
      </c>
      <c r="T355" s="11">
        <f t="shared" si="468"/>
        <v>19550.410490227085</v>
      </c>
      <c r="AB355" s="4">
        <f t="shared" si="417"/>
        <v>0</v>
      </c>
      <c r="AC355" s="3">
        <f t="shared" si="418"/>
        <v>15</v>
      </c>
      <c r="AD355" s="42">
        <f t="shared" si="419"/>
        <v>13.929</v>
      </c>
      <c r="AE355" s="3">
        <f t="shared" si="422"/>
        <v>58</v>
      </c>
      <c r="AF355" s="42">
        <f t="shared" si="423"/>
        <v>28.827999999999999</v>
      </c>
      <c r="AJ355" s="3">
        <v>9</v>
      </c>
      <c r="AK355" s="57" t="s">
        <v>2296</v>
      </c>
      <c r="AL355" t="s">
        <v>2227</v>
      </c>
    </row>
    <row r="356" spans="1:38" x14ac:dyDescent="0.2">
      <c r="A356" s="63">
        <v>0.5</v>
      </c>
      <c r="B356" s="4">
        <v>9</v>
      </c>
      <c r="C356" s="13" t="s">
        <v>887</v>
      </c>
      <c r="D356" s="7">
        <v>1466570</v>
      </c>
      <c r="E356" s="7">
        <v>6483350</v>
      </c>
      <c r="F356" s="4">
        <v>15</v>
      </c>
      <c r="G356" s="9">
        <v>13</v>
      </c>
      <c r="H356" s="6">
        <v>58.38</v>
      </c>
      <c r="I356" s="7">
        <v>58</v>
      </c>
      <c r="J356" s="7">
        <v>28</v>
      </c>
      <c r="K356" s="12">
        <v>18.66</v>
      </c>
      <c r="L356" s="19">
        <f t="shared" si="474"/>
        <v>15.232883333333334</v>
      </c>
      <c r="M356" s="19">
        <f t="shared" si="475"/>
        <v>58.471850000000003</v>
      </c>
      <c r="N356" s="11">
        <f t="shared" si="476"/>
        <v>96276.585851004347</v>
      </c>
      <c r="O356" s="11">
        <f t="shared" si="477"/>
        <v>110879.85073159134</v>
      </c>
      <c r="P356" s="22">
        <f t="shared" si="465"/>
        <v>0.96</v>
      </c>
      <c r="Q356" s="11">
        <f t="shared" si="466"/>
        <v>3095.548695060515</v>
      </c>
      <c r="R356" s="7">
        <f t="shared" si="478"/>
        <v>336</v>
      </c>
      <c r="S356" s="11">
        <f t="shared" si="467"/>
        <v>14998.670462971782</v>
      </c>
      <c r="T356" s="11">
        <f t="shared" si="468"/>
        <v>19498.271601863318</v>
      </c>
      <c r="AB356" s="4">
        <f t="shared" ref="AB356:AB426" si="479">SUM(U356:AA356)</f>
        <v>0</v>
      </c>
      <c r="AC356" s="3">
        <f t="shared" ref="AC356:AC426" si="480">F356</f>
        <v>15</v>
      </c>
      <c r="AD356" s="42">
        <f t="shared" ref="AD356:AD426" si="481">G356+H356/60</f>
        <v>13.973000000000001</v>
      </c>
      <c r="AE356" s="3">
        <f t="shared" ref="AE356:AE426" si="482">I356</f>
        <v>58</v>
      </c>
      <c r="AF356" s="42">
        <f t="shared" ref="AF356:AF426" si="483">J356+K356/60</f>
        <v>28.311</v>
      </c>
      <c r="AJ356" s="3">
        <v>9</v>
      </c>
      <c r="AK356" s="3">
        <v>1</v>
      </c>
      <c r="AL356" t="s">
        <v>288</v>
      </c>
    </row>
    <row r="357" spans="1:38" x14ac:dyDescent="0.2">
      <c r="B357" s="4">
        <v>9</v>
      </c>
      <c r="C357" s="13" t="s">
        <v>1677</v>
      </c>
      <c r="D357" s="29">
        <v>1468479</v>
      </c>
      <c r="E357" s="29">
        <v>6480190</v>
      </c>
      <c r="F357" s="4">
        <v>15</v>
      </c>
      <c r="G357" s="9">
        <v>15</v>
      </c>
      <c r="H357" s="6">
        <v>55.56</v>
      </c>
      <c r="I357" s="7">
        <v>58</v>
      </c>
      <c r="J357" s="7">
        <v>26</v>
      </c>
      <c r="K357" s="12">
        <v>37.08</v>
      </c>
      <c r="L357" s="19">
        <f t="shared" ref="L357" si="484">(H357/60+G357)/60+F357</f>
        <v>15.265433333333334</v>
      </c>
      <c r="M357" s="19">
        <f t="shared" ref="M357" si="485">(K357/60+J357)/60+I357</f>
        <v>58.443633333333331</v>
      </c>
      <c r="N357" s="11">
        <f t="shared" ref="N357" si="486">D357/L357</f>
        <v>96196.352107047947</v>
      </c>
      <c r="O357" s="11">
        <f t="shared" ref="O357" si="487">E357/M357</f>
        <v>110879.31448478278</v>
      </c>
      <c r="P357" s="22">
        <f t="shared" si="465"/>
        <v>3.6918668719226595</v>
      </c>
      <c r="Q357" s="11">
        <f t="shared" si="466"/>
        <v>3099.2405619324377</v>
      </c>
      <c r="R357" s="7">
        <f t="shared" si="478"/>
        <v>337</v>
      </c>
      <c r="S357" s="11">
        <f t="shared" si="467"/>
        <v>14971.998916397652</v>
      </c>
      <c r="T357" s="11">
        <f t="shared" si="468"/>
        <v>19463.598591316946</v>
      </c>
      <c r="AB357" s="4">
        <f t="shared" ref="AB357" si="488">SUM(U357:AA357)</f>
        <v>0</v>
      </c>
      <c r="AC357" s="3">
        <f t="shared" ref="AC357" si="489">F357</f>
        <v>15</v>
      </c>
      <c r="AD357" s="42">
        <f t="shared" ref="AD357" si="490">G357+H357/60</f>
        <v>15.926</v>
      </c>
      <c r="AE357" s="3">
        <f t="shared" ref="AE357" si="491">I357</f>
        <v>58</v>
      </c>
      <c r="AF357" s="42">
        <f t="shared" ref="AF357" si="492">J357+K357/60</f>
        <v>26.617999999999999</v>
      </c>
      <c r="AJ357" s="3">
        <v>9</v>
      </c>
      <c r="AK357" s="3">
        <v>1</v>
      </c>
      <c r="AL357" t="s">
        <v>57</v>
      </c>
    </row>
    <row r="358" spans="1:38" x14ac:dyDescent="0.2">
      <c r="B358" s="4">
        <v>9</v>
      </c>
      <c r="C358" s="13" t="s">
        <v>2823</v>
      </c>
      <c r="D358" s="29">
        <v>1466278</v>
      </c>
      <c r="E358" s="29">
        <v>6477150</v>
      </c>
      <c r="G358" s="9"/>
      <c r="I358" s="7"/>
      <c r="J358" s="7"/>
      <c r="K358" s="12"/>
      <c r="L358" s="19"/>
      <c r="M358" s="19"/>
      <c r="N358" s="11"/>
      <c r="O358" s="11"/>
      <c r="P358" s="22">
        <f t="shared" si="465"/>
        <v>3.7531321586109918</v>
      </c>
      <c r="Q358" s="11">
        <f t="shared" si="466"/>
        <v>3102.9936940910488</v>
      </c>
      <c r="R358" s="7">
        <f t="shared" si="478"/>
        <v>338</v>
      </c>
      <c r="S358" s="11">
        <f t="shared" si="467"/>
        <v>14945.780278048011</v>
      </c>
      <c r="T358" s="11">
        <f t="shared" si="468"/>
        <v>19429.514361462414</v>
      </c>
      <c r="AB358" s="4">
        <f t="shared" ref="AB358" si="493">SUM(U358:AA358)</f>
        <v>0</v>
      </c>
      <c r="AC358" s="3">
        <f t="shared" ref="AC358" si="494">F358</f>
        <v>0</v>
      </c>
      <c r="AD358" s="42">
        <f t="shared" ref="AD358" si="495">G358+H358/60</f>
        <v>0</v>
      </c>
      <c r="AE358" s="3">
        <f t="shared" ref="AE358" si="496">I358</f>
        <v>0</v>
      </c>
      <c r="AF358" s="42">
        <f t="shared" ref="AF358" si="497">J358+K358/60</f>
        <v>0</v>
      </c>
      <c r="AJ358" s="3">
        <v>9</v>
      </c>
      <c r="AK358" s="57" t="s">
        <v>2296</v>
      </c>
      <c r="AL358" t="s">
        <v>31</v>
      </c>
    </row>
    <row r="359" spans="1:38" x14ac:dyDescent="0.2">
      <c r="B359" s="4">
        <v>8</v>
      </c>
      <c r="C359" s="13" t="s">
        <v>890</v>
      </c>
      <c r="D359" s="29">
        <v>1468672</v>
      </c>
      <c r="E359" s="29">
        <v>6473276</v>
      </c>
      <c r="F359" s="4">
        <v>15</v>
      </c>
      <c r="G359" s="9">
        <v>16</v>
      </c>
      <c r="H359" s="6">
        <v>10.86</v>
      </c>
      <c r="I359" s="7">
        <v>58</v>
      </c>
      <c r="J359" s="7">
        <v>22</v>
      </c>
      <c r="K359" s="12">
        <v>53.64</v>
      </c>
      <c r="L359" s="19">
        <f t="shared" si="474"/>
        <v>15.269683333333333</v>
      </c>
      <c r="M359" s="19">
        <f t="shared" si="475"/>
        <v>58.381566666666664</v>
      </c>
      <c r="N359" s="11">
        <f t="shared" si="476"/>
        <v>96182.217269295041</v>
      </c>
      <c r="O359" s="11">
        <f t="shared" si="477"/>
        <v>110878.76481560676</v>
      </c>
      <c r="P359" s="22">
        <f t="shared" si="465"/>
        <v>4.554021519492415</v>
      </c>
      <c r="Q359" s="11">
        <f t="shared" si="466"/>
        <v>3107.5477156105412</v>
      </c>
      <c r="R359" s="7">
        <f t="shared" si="478"/>
        <v>339</v>
      </c>
      <c r="S359" s="11">
        <f t="shared" si="467"/>
        <v>14923.56248086714</v>
      </c>
      <c r="T359" s="11">
        <f t="shared" si="468"/>
        <v>19400.631225127283</v>
      </c>
      <c r="AB359" s="4">
        <f t="shared" si="479"/>
        <v>0</v>
      </c>
      <c r="AC359" s="3">
        <f t="shared" si="480"/>
        <v>15</v>
      </c>
      <c r="AD359" s="42">
        <f t="shared" si="481"/>
        <v>16.181000000000001</v>
      </c>
      <c r="AE359" s="3">
        <f t="shared" si="482"/>
        <v>58</v>
      </c>
      <c r="AF359" s="42">
        <f t="shared" si="483"/>
        <v>22.893999999999998</v>
      </c>
      <c r="AJ359" s="3">
        <v>7</v>
      </c>
      <c r="AL359" s="13" t="s">
        <v>2229</v>
      </c>
    </row>
    <row r="360" spans="1:38" x14ac:dyDescent="0.2">
      <c r="A360" s="63">
        <v>0.5</v>
      </c>
      <c r="B360" s="4">
        <v>9</v>
      </c>
      <c r="C360" s="13" t="s">
        <v>888</v>
      </c>
      <c r="D360" s="29">
        <v>1468025</v>
      </c>
      <c r="E360" s="29">
        <v>6470361</v>
      </c>
      <c r="G360" s="9"/>
      <c r="I360" s="7"/>
      <c r="J360" s="7"/>
      <c r="K360" s="12"/>
      <c r="L360" s="19">
        <f t="shared" si="474"/>
        <v>0</v>
      </c>
      <c r="M360" s="19">
        <f t="shared" si="475"/>
        <v>0</v>
      </c>
      <c r="N360" s="11"/>
      <c r="O360" s="11"/>
      <c r="P360" s="22">
        <f t="shared" si="465"/>
        <v>2.9859393831757539</v>
      </c>
      <c r="Q360" s="11">
        <f t="shared" si="466"/>
        <v>3110.5336549937169</v>
      </c>
      <c r="R360" s="7">
        <f t="shared" si="478"/>
        <v>340</v>
      </c>
      <c r="S360" s="11">
        <f t="shared" si="467"/>
        <v>14893.96703038168</v>
      </c>
      <c r="T360" s="11">
        <f t="shared" si="468"/>
        <v>19362.157139496187</v>
      </c>
      <c r="AB360" s="4">
        <f t="shared" si="479"/>
        <v>0</v>
      </c>
      <c r="AC360" s="3">
        <f t="shared" si="480"/>
        <v>0</v>
      </c>
      <c r="AD360" s="42">
        <f t="shared" si="481"/>
        <v>0</v>
      </c>
      <c r="AE360" s="3">
        <f t="shared" si="482"/>
        <v>0</v>
      </c>
      <c r="AF360" s="42">
        <f t="shared" si="483"/>
        <v>0</v>
      </c>
      <c r="AJ360" s="3">
        <v>9</v>
      </c>
      <c r="AK360" s="3">
        <v>1</v>
      </c>
      <c r="AL360" s="13" t="s">
        <v>2232</v>
      </c>
    </row>
    <row r="361" spans="1:38" x14ac:dyDescent="0.2">
      <c r="B361" s="4">
        <v>9</v>
      </c>
      <c r="C361" s="13" t="s">
        <v>2230</v>
      </c>
      <c r="D361" s="29">
        <v>1468025</v>
      </c>
      <c r="E361" s="29">
        <v>6470361</v>
      </c>
      <c r="G361" s="9"/>
      <c r="I361" s="7"/>
      <c r="J361" s="7"/>
      <c r="K361" s="12"/>
      <c r="L361" s="19">
        <f t="shared" ref="L361:L362" si="498">(H361/60+G361)/60+F361</f>
        <v>0</v>
      </c>
      <c r="M361" s="19">
        <f t="shared" ref="M361:M362" si="499">(K361/60+J361)/60+I361</f>
        <v>0</v>
      </c>
      <c r="N361" s="11"/>
      <c r="O361" s="11"/>
      <c r="P361" s="22">
        <f t="shared" si="465"/>
        <v>0</v>
      </c>
      <c r="Q361" s="11">
        <f t="shared" si="466"/>
        <v>3110.5336549937169</v>
      </c>
      <c r="R361" s="7">
        <f t="shared" si="478"/>
        <v>341</v>
      </c>
      <c r="S361" s="11">
        <f t="shared" si="467"/>
        <v>14850.28970771194</v>
      </c>
      <c r="T361" s="11">
        <f t="shared" si="468"/>
        <v>19305.376620025523</v>
      </c>
      <c r="AB361" s="4">
        <f t="shared" ref="AB361" si="500">SUM(U361:AA361)</f>
        <v>0</v>
      </c>
      <c r="AC361" s="3">
        <f t="shared" ref="AC361" si="501">F361</f>
        <v>0</v>
      </c>
      <c r="AD361" s="42">
        <f t="shared" ref="AD361" si="502">G361+H361/60</f>
        <v>0</v>
      </c>
      <c r="AE361" s="3">
        <f t="shared" ref="AE361" si="503">I361</f>
        <v>0</v>
      </c>
      <c r="AF361" s="42">
        <f t="shared" ref="AF361" si="504">J361+K361/60</f>
        <v>0</v>
      </c>
      <c r="AJ361" s="3">
        <v>9</v>
      </c>
      <c r="AK361" s="3">
        <v>1</v>
      </c>
      <c r="AL361" s="13" t="s">
        <v>2231</v>
      </c>
    </row>
    <row r="362" spans="1:38" x14ac:dyDescent="0.2">
      <c r="A362" s="63">
        <v>0.5</v>
      </c>
      <c r="B362" s="4">
        <v>9</v>
      </c>
      <c r="C362" s="13" t="s">
        <v>889</v>
      </c>
      <c r="D362" s="29">
        <v>1468025</v>
      </c>
      <c r="E362" s="29">
        <v>6470361</v>
      </c>
      <c r="G362" s="9"/>
      <c r="I362" s="7"/>
      <c r="J362" s="7"/>
      <c r="K362" s="12"/>
      <c r="L362" s="19">
        <f t="shared" si="498"/>
        <v>0</v>
      </c>
      <c r="M362" s="19">
        <f t="shared" si="499"/>
        <v>0</v>
      </c>
      <c r="N362" s="11"/>
      <c r="O362" s="11"/>
      <c r="P362" s="22">
        <f t="shared" si="465"/>
        <v>0</v>
      </c>
      <c r="Q362" s="11">
        <f t="shared" si="466"/>
        <v>3110.5336549937169</v>
      </c>
      <c r="R362" s="7">
        <f t="shared" si="478"/>
        <v>342</v>
      </c>
      <c r="S362" s="11">
        <f t="shared" si="467"/>
        <v>14806.867807981786</v>
      </c>
      <c r="T362" s="11">
        <f t="shared" si="468"/>
        <v>19248.928150376323</v>
      </c>
      <c r="AB362" s="4">
        <f t="shared" si="479"/>
        <v>0</v>
      </c>
      <c r="AC362" s="3">
        <f t="shared" si="480"/>
        <v>0</v>
      </c>
      <c r="AD362" s="42">
        <f t="shared" si="481"/>
        <v>0</v>
      </c>
      <c r="AE362" s="3">
        <f t="shared" si="482"/>
        <v>0</v>
      </c>
      <c r="AF362" s="42">
        <f t="shared" si="483"/>
        <v>0</v>
      </c>
      <c r="AJ362" s="3">
        <v>9</v>
      </c>
      <c r="AK362" s="3">
        <v>1</v>
      </c>
      <c r="AL362" s="13" t="s">
        <v>2232</v>
      </c>
    </row>
    <row r="363" spans="1:38" x14ac:dyDescent="0.2">
      <c r="B363" s="4">
        <v>8</v>
      </c>
      <c r="C363" s="13" t="s">
        <v>2234</v>
      </c>
      <c r="D363" s="7">
        <v>1466120</v>
      </c>
      <c r="E363" s="7">
        <v>6468240</v>
      </c>
      <c r="F363" s="4">
        <v>15</v>
      </c>
      <c r="G363" s="9">
        <v>13</v>
      </c>
      <c r="H363" s="6">
        <v>36.479999999999997</v>
      </c>
      <c r="I363" s="7">
        <v>58</v>
      </c>
      <c r="J363" s="7">
        <v>20</v>
      </c>
      <c r="K363" s="12">
        <v>10.199999999999999</v>
      </c>
      <c r="L363" s="19">
        <f t="shared" ref="L363:L398" si="505">(H363/60+G363)/60+F363</f>
        <v>15.226800000000001</v>
      </c>
      <c r="M363" s="19">
        <f t="shared" ref="M363:M398" si="506">(K363/60+J363)/60+I363</f>
        <v>58.336166666666664</v>
      </c>
      <c r="N363" s="11">
        <f t="shared" ref="N363:N398" si="507">D363/L363</f>
        <v>96285.496624372812</v>
      </c>
      <c r="O363" s="11">
        <f t="shared" ref="O363:O398" si="508">E363/M363</f>
        <v>110878.72874746085</v>
      </c>
      <c r="P363" s="22">
        <f t="shared" si="465"/>
        <v>2.8509061717285613</v>
      </c>
      <c r="Q363" s="11">
        <f t="shared" si="466"/>
        <v>3113.3845611654456</v>
      </c>
      <c r="R363" s="7">
        <f t="shared" si="478"/>
        <v>343</v>
      </c>
      <c r="S363" s="11">
        <f t="shared" si="467"/>
        <v>14777.230511887303</v>
      </c>
      <c r="T363" s="11">
        <f t="shared" si="468"/>
        <v>19210.399665453493</v>
      </c>
      <c r="AB363" s="4">
        <f t="shared" si="479"/>
        <v>0</v>
      </c>
      <c r="AC363" s="3">
        <f t="shared" si="480"/>
        <v>15</v>
      </c>
      <c r="AD363" s="42">
        <f t="shared" si="481"/>
        <v>13.608000000000001</v>
      </c>
      <c r="AE363" s="3">
        <f t="shared" si="482"/>
        <v>58</v>
      </c>
      <c r="AF363" s="42">
        <f t="shared" si="483"/>
        <v>20.170000000000002</v>
      </c>
      <c r="AJ363" s="3">
        <v>9</v>
      </c>
      <c r="AL363" s="13" t="s">
        <v>2235</v>
      </c>
    </row>
    <row r="364" spans="1:38" x14ac:dyDescent="0.2">
      <c r="B364" s="4">
        <v>9</v>
      </c>
      <c r="C364" s="13" t="s">
        <v>891</v>
      </c>
      <c r="D364" s="29">
        <v>1466073</v>
      </c>
      <c r="E364" s="29">
        <v>6470360</v>
      </c>
      <c r="F364" s="4">
        <v>15</v>
      </c>
      <c r="G364" s="9">
        <v>15</v>
      </c>
      <c r="H364" s="6">
        <v>31.62</v>
      </c>
      <c r="I364" s="7">
        <v>58</v>
      </c>
      <c r="J364" s="7">
        <v>21</v>
      </c>
      <c r="K364" s="12">
        <v>19.260000000000002</v>
      </c>
      <c r="L364" s="19">
        <f t="shared" si="505"/>
        <v>15.258783333333334</v>
      </c>
      <c r="M364" s="19">
        <f t="shared" si="506"/>
        <v>58.355350000000001</v>
      </c>
      <c r="N364" s="11">
        <f t="shared" si="507"/>
        <v>96080.596203061184</v>
      </c>
      <c r="O364" s="11">
        <f t="shared" si="508"/>
        <v>110878.60838809123</v>
      </c>
      <c r="P364" s="22">
        <f t="shared" si="465"/>
        <v>2.1205209265649798</v>
      </c>
      <c r="Q364" s="11">
        <f t="shared" si="466"/>
        <v>3115.5050820920105</v>
      </c>
      <c r="R364" s="7">
        <f t="shared" si="478"/>
        <v>344</v>
      </c>
      <c r="S364" s="11">
        <f t="shared" si="467"/>
        <v>14744.308935016839</v>
      </c>
      <c r="T364" s="11">
        <f t="shared" si="468"/>
        <v>19167.601615521893</v>
      </c>
      <c r="AB364" s="4">
        <f t="shared" si="479"/>
        <v>0</v>
      </c>
      <c r="AC364" s="3">
        <f t="shared" si="480"/>
        <v>15</v>
      </c>
      <c r="AD364" s="42">
        <f t="shared" si="481"/>
        <v>15.526999999999999</v>
      </c>
      <c r="AE364" s="3">
        <f t="shared" si="482"/>
        <v>58</v>
      </c>
      <c r="AF364" s="42">
        <f t="shared" si="483"/>
        <v>21.321000000000002</v>
      </c>
      <c r="AJ364" s="3">
        <v>9</v>
      </c>
      <c r="AK364" s="3">
        <v>1</v>
      </c>
      <c r="AL364" s="13" t="s">
        <v>2233</v>
      </c>
    </row>
    <row r="365" spans="1:38" x14ac:dyDescent="0.2">
      <c r="A365" s="4">
        <v>1</v>
      </c>
      <c r="B365" s="4">
        <v>8</v>
      </c>
      <c r="C365" s="13" t="s">
        <v>892</v>
      </c>
      <c r="D365" s="7">
        <v>1471120</v>
      </c>
      <c r="E365" s="7">
        <v>6471810</v>
      </c>
      <c r="F365" s="4">
        <v>15</v>
      </c>
      <c r="G365" s="9">
        <v>18</v>
      </c>
      <c r="H365" s="6">
        <v>42.18</v>
      </c>
      <c r="I365" s="7">
        <v>58</v>
      </c>
      <c r="J365" s="7">
        <v>22</v>
      </c>
      <c r="K365" s="12">
        <v>6.9</v>
      </c>
      <c r="L365" s="19">
        <f t="shared" si="505"/>
        <v>15.311716666666667</v>
      </c>
      <c r="M365" s="19">
        <f t="shared" si="506"/>
        <v>58.368583333333333</v>
      </c>
      <c r="N365" s="11">
        <f t="shared" si="507"/>
        <v>96078.057870715566</v>
      </c>
      <c r="O365" s="11">
        <f t="shared" si="508"/>
        <v>110878.3121056847</v>
      </c>
      <c r="P365" s="22">
        <f t="shared" si="465"/>
        <v>5.2511626331699155</v>
      </c>
      <c r="Q365" s="11">
        <f t="shared" si="466"/>
        <v>3120.7562447251803</v>
      </c>
      <c r="R365" s="7">
        <f t="shared" si="478"/>
        <v>345</v>
      </c>
      <c r="S365" s="11">
        <f t="shared" si="467"/>
        <v>14726.351206993026</v>
      </c>
      <c r="T365" s="11">
        <f t="shared" si="468"/>
        <v>19144.256569090932</v>
      </c>
      <c r="AB365" s="4">
        <f t="shared" si="479"/>
        <v>0</v>
      </c>
      <c r="AC365" s="3">
        <f t="shared" si="480"/>
        <v>15</v>
      </c>
      <c r="AD365" s="42">
        <f t="shared" si="481"/>
        <v>18.702999999999999</v>
      </c>
      <c r="AE365" s="3">
        <f t="shared" si="482"/>
        <v>58</v>
      </c>
      <c r="AF365" s="42">
        <f t="shared" si="483"/>
        <v>22.114999999999998</v>
      </c>
      <c r="AJ365" s="3">
        <v>9</v>
      </c>
      <c r="AL365" s="13" t="s">
        <v>407</v>
      </c>
    </row>
    <row r="366" spans="1:38" x14ac:dyDescent="0.2">
      <c r="A366" s="4">
        <v>1</v>
      </c>
      <c r="B366" s="4">
        <v>8</v>
      </c>
      <c r="C366" s="13" t="s">
        <v>3060</v>
      </c>
      <c r="D366" s="7">
        <v>1471120</v>
      </c>
      <c r="E366" s="7">
        <v>6471810</v>
      </c>
      <c r="F366" s="4">
        <v>15</v>
      </c>
      <c r="G366" s="9">
        <v>18</v>
      </c>
      <c r="H366" s="6">
        <v>42.18</v>
      </c>
      <c r="I366" s="7">
        <v>58</v>
      </c>
      <c r="J366" s="7">
        <v>22</v>
      </c>
      <c r="K366" s="12">
        <v>6.9</v>
      </c>
      <c r="L366" s="19">
        <f t="shared" ref="L366" si="509">(H366/60+G366)/60+F366</f>
        <v>15.311716666666667</v>
      </c>
      <c r="M366" s="19">
        <f t="shared" ref="M366" si="510">(K366/60+J366)/60+I366</f>
        <v>58.368583333333333</v>
      </c>
      <c r="N366" s="11">
        <f t="shared" ref="N366" si="511">D366/L366</f>
        <v>96078.057870715566</v>
      </c>
      <c r="O366" s="11">
        <f t="shared" ref="O366" si="512">E366/M366</f>
        <v>110878.3121056847</v>
      </c>
      <c r="P366" s="22">
        <f t="shared" si="465"/>
        <v>0</v>
      </c>
      <c r="Q366" s="11">
        <f t="shared" si="466"/>
        <v>3120.7562447251803</v>
      </c>
      <c r="R366" s="7">
        <f t="shared" si="478"/>
        <v>346</v>
      </c>
      <c r="S366" s="11">
        <f t="shared" si="467"/>
        <v>14683.789498302292</v>
      </c>
      <c r="T366" s="11">
        <f t="shared" si="468"/>
        <v>19088.926347792982</v>
      </c>
      <c r="AB366" s="4">
        <f t="shared" ref="AB366" si="513">SUM(U366:AA366)</f>
        <v>0</v>
      </c>
      <c r="AC366" s="3">
        <f t="shared" ref="AC366" si="514">F366</f>
        <v>15</v>
      </c>
      <c r="AD366" s="42">
        <f t="shared" ref="AD366" si="515">G366+H366/60</f>
        <v>18.702999999999999</v>
      </c>
      <c r="AE366" s="3">
        <f t="shared" ref="AE366" si="516">I366</f>
        <v>58</v>
      </c>
      <c r="AF366" s="42">
        <f t="shared" ref="AF366" si="517">J366+K366/60</f>
        <v>22.114999999999998</v>
      </c>
      <c r="AJ366" s="3">
        <v>9</v>
      </c>
      <c r="AL366" s="13" t="s">
        <v>2236</v>
      </c>
    </row>
    <row r="367" spans="1:38" x14ac:dyDescent="0.2">
      <c r="A367" s="4">
        <v>1</v>
      </c>
      <c r="B367" s="4">
        <v>8</v>
      </c>
      <c r="C367" s="13" t="s">
        <v>2825</v>
      </c>
      <c r="D367" s="7">
        <v>1471120</v>
      </c>
      <c r="E367" s="7">
        <v>6471810</v>
      </c>
      <c r="G367" s="9"/>
      <c r="I367" s="7"/>
      <c r="J367" s="7"/>
      <c r="K367" s="12"/>
      <c r="L367" s="19"/>
      <c r="M367" s="19"/>
      <c r="N367" s="11"/>
      <c r="O367" s="11"/>
      <c r="P367" s="22">
        <f t="shared" si="465"/>
        <v>0</v>
      </c>
      <c r="Q367" s="11">
        <f t="shared" si="466"/>
        <v>3120.7562447251803</v>
      </c>
      <c r="R367" s="7">
        <f t="shared" si="478"/>
        <v>347</v>
      </c>
      <c r="S367" s="11">
        <f t="shared" si="467"/>
        <v>14641.473102053584</v>
      </c>
      <c r="T367" s="11">
        <f t="shared" si="468"/>
        <v>19033.915032669658</v>
      </c>
      <c r="AB367" s="4">
        <f t="shared" ref="AB367" si="518">SUM(U367:AA367)</f>
        <v>0</v>
      </c>
      <c r="AC367" s="3">
        <f t="shared" ref="AC367" si="519">F367</f>
        <v>0</v>
      </c>
      <c r="AD367" s="42">
        <f t="shared" ref="AD367" si="520">G367+H367/60</f>
        <v>0</v>
      </c>
      <c r="AE367" s="3">
        <f t="shared" ref="AE367" si="521">I367</f>
        <v>0</v>
      </c>
      <c r="AF367" s="42">
        <f t="shared" ref="AF367" si="522">J367+K367/60</f>
        <v>0</v>
      </c>
      <c r="AJ367" s="3">
        <v>9</v>
      </c>
      <c r="AK367" s="57" t="s">
        <v>2998</v>
      </c>
      <c r="AL367" s="13" t="s">
        <v>90</v>
      </c>
    </row>
    <row r="368" spans="1:38" x14ac:dyDescent="0.2">
      <c r="A368" s="4">
        <v>1</v>
      </c>
      <c r="B368" s="4">
        <v>8</v>
      </c>
      <c r="C368" s="13" t="s">
        <v>2831</v>
      </c>
      <c r="D368" s="7">
        <v>1471120</v>
      </c>
      <c r="E368" s="7">
        <v>6471810</v>
      </c>
      <c r="G368" s="9"/>
      <c r="I368" s="7"/>
      <c r="J368" s="7"/>
      <c r="K368" s="12"/>
      <c r="L368" s="19"/>
      <c r="M368" s="19"/>
      <c r="N368" s="11"/>
      <c r="O368" s="11"/>
      <c r="P368" s="22">
        <f t="shared" si="465"/>
        <v>0</v>
      </c>
      <c r="Q368" s="11">
        <f t="shared" si="466"/>
        <v>3120.7562447251803</v>
      </c>
      <c r="R368" s="7">
        <f t="shared" si="478"/>
        <v>348</v>
      </c>
      <c r="S368" s="11">
        <f t="shared" si="467"/>
        <v>14599.399903484464</v>
      </c>
      <c r="T368" s="11">
        <f t="shared" si="468"/>
        <v>18979.219874529805</v>
      </c>
      <c r="AB368" s="4">
        <f t="shared" ref="AB368" si="523">SUM(U368:AA368)</f>
        <v>0</v>
      </c>
      <c r="AC368" s="3">
        <f t="shared" ref="AC368" si="524">F368</f>
        <v>0</v>
      </c>
      <c r="AD368" s="42">
        <f t="shared" ref="AD368" si="525">G368+H368/60</f>
        <v>0</v>
      </c>
      <c r="AE368" s="3">
        <f t="shared" ref="AE368" si="526">I368</f>
        <v>0</v>
      </c>
      <c r="AF368" s="42">
        <f t="shared" ref="AF368" si="527">J368+K368/60</f>
        <v>0</v>
      </c>
      <c r="AJ368" s="3">
        <v>9</v>
      </c>
      <c r="AK368" s="3">
        <v>1</v>
      </c>
      <c r="AL368" s="13" t="s">
        <v>298</v>
      </c>
    </row>
    <row r="369" spans="1:38" x14ac:dyDescent="0.2">
      <c r="A369" s="4">
        <v>1</v>
      </c>
      <c r="B369" s="4">
        <v>8</v>
      </c>
      <c r="C369" s="13" t="s">
        <v>893</v>
      </c>
      <c r="D369" s="29">
        <v>1472985</v>
      </c>
      <c r="E369" s="29">
        <v>6472347</v>
      </c>
      <c r="F369" s="4">
        <v>15</v>
      </c>
      <c r="G369" s="9">
        <v>20</v>
      </c>
      <c r="H369" s="6">
        <v>36.6</v>
      </c>
      <c r="I369" s="7">
        <v>58</v>
      </c>
      <c r="J369" s="7">
        <v>22</v>
      </c>
      <c r="K369" s="12">
        <v>24.66</v>
      </c>
      <c r="L369" s="19">
        <f t="shared" si="505"/>
        <v>15.343500000000001</v>
      </c>
      <c r="M369" s="19">
        <f t="shared" si="506"/>
        <v>58.373516666666667</v>
      </c>
      <c r="N369" s="11">
        <f t="shared" si="507"/>
        <v>96000.586567601917</v>
      </c>
      <c r="O369" s="11">
        <f t="shared" si="508"/>
        <v>110878.1408007227</v>
      </c>
      <c r="P369" s="22">
        <f t="shared" si="465"/>
        <v>1.9407714960808755</v>
      </c>
      <c r="Q369" s="11">
        <f t="shared" si="466"/>
        <v>3122.697016221261</v>
      </c>
      <c r="R369" s="7">
        <f t="shared" si="478"/>
        <v>349</v>
      </c>
      <c r="S369" s="11">
        <f t="shared" si="467"/>
        <v>14566.621038418949</v>
      </c>
      <c r="T369" s="11">
        <f t="shared" si="468"/>
        <v>18936.607349944636</v>
      </c>
      <c r="AB369" s="4">
        <f t="shared" si="479"/>
        <v>0</v>
      </c>
      <c r="AC369" s="3">
        <f t="shared" si="480"/>
        <v>15</v>
      </c>
      <c r="AD369" s="42">
        <f t="shared" si="481"/>
        <v>20.61</v>
      </c>
      <c r="AE369" s="3">
        <f t="shared" si="482"/>
        <v>58</v>
      </c>
      <c r="AF369" s="42">
        <f t="shared" si="483"/>
        <v>22.411000000000001</v>
      </c>
      <c r="AJ369" s="3">
        <v>9</v>
      </c>
      <c r="AL369" t="s">
        <v>66</v>
      </c>
    </row>
    <row r="370" spans="1:38" x14ac:dyDescent="0.2">
      <c r="A370" s="4">
        <v>1</v>
      </c>
      <c r="B370" s="4">
        <v>9</v>
      </c>
      <c r="C370" s="13" t="s">
        <v>896</v>
      </c>
      <c r="D370" s="29">
        <v>1472833</v>
      </c>
      <c r="E370" s="29">
        <v>6471709</v>
      </c>
      <c r="F370" s="4">
        <v>15</v>
      </c>
      <c r="G370" s="9">
        <v>20</v>
      </c>
      <c r="H370" s="6">
        <v>27.6</v>
      </c>
      <c r="I370" s="7">
        <v>58</v>
      </c>
      <c r="J370" s="7">
        <v>22</v>
      </c>
      <c r="K370" s="12">
        <v>4.0199999999999996</v>
      </c>
      <c r="L370" s="19">
        <f t="shared" si="505"/>
        <v>15.340999999999999</v>
      </c>
      <c r="M370" s="19">
        <f t="shared" si="506"/>
        <v>58.367783333333335</v>
      </c>
      <c r="N370" s="11">
        <f t="shared" si="507"/>
        <v>96006.322925493776</v>
      </c>
      <c r="O370" s="11">
        <f t="shared" si="508"/>
        <v>110878.1014183909</v>
      </c>
      <c r="P370" s="22">
        <f t="shared" si="465"/>
        <v>0.65585669166365912</v>
      </c>
      <c r="Q370" s="11">
        <f t="shared" si="466"/>
        <v>3123.3528729129248</v>
      </c>
      <c r="R370" s="7">
        <f t="shared" si="478"/>
        <v>350</v>
      </c>
      <c r="S370" s="11">
        <f t="shared" si="467"/>
        <v>14528.052791720689</v>
      </c>
      <c r="T370" s="11">
        <f t="shared" si="468"/>
        <v>18886.468629236897</v>
      </c>
      <c r="W370" s="4">
        <v>7</v>
      </c>
      <c r="AB370" s="4">
        <f>SUM(U370:AA370)+AB371+AB372</f>
        <v>21</v>
      </c>
      <c r="AC370" s="3">
        <f t="shared" si="480"/>
        <v>15</v>
      </c>
      <c r="AD370" s="42">
        <f t="shared" si="481"/>
        <v>20.46</v>
      </c>
      <c r="AE370" s="3">
        <f t="shared" si="482"/>
        <v>58</v>
      </c>
      <c r="AF370" s="42">
        <f t="shared" si="483"/>
        <v>22.067</v>
      </c>
      <c r="AJ370" s="3">
        <v>8</v>
      </c>
      <c r="AL370" t="s">
        <v>2237</v>
      </c>
    </row>
    <row r="371" spans="1:38" x14ac:dyDescent="0.2">
      <c r="A371" s="4">
        <v>1</v>
      </c>
      <c r="B371" s="4">
        <v>9</v>
      </c>
      <c r="C371" s="13" t="s">
        <v>894</v>
      </c>
      <c r="D371" s="29">
        <v>1472844</v>
      </c>
      <c r="E371" s="29">
        <v>6471722</v>
      </c>
      <c r="F371" s="4">
        <v>15</v>
      </c>
      <c r="G371" s="9">
        <v>20</v>
      </c>
      <c r="H371" s="6">
        <v>28.26</v>
      </c>
      <c r="I371" s="7">
        <v>58</v>
      </c>
      <c r="J371" s="7">
        <v>22</v>
      </c>
      <c r="K371" s="12">
        <v>4.4400000000000004</v>
      </c>
      <c r="L371" s="19">
        <f t="shared" si="505"/>
        <v>15.341183333333333</v>
      </c>
      <c r="M371" s="19">
        <f t="shared" si="506"/>
        <v>58.367899999999999</v>
      </c>
      <c r="N371" s="11">
        <f t="shared" si="507"/>
        <v>96005.892635400785</v>
      </c>
      <c r="O371" s="11">
        <f t="shared" si="508"/>
        <v>110878.10251867893</v>
      </c>
      <c r="P371" s="22">
        <f t="shared" si="465"/>
        <v>1.7029386365926404E-2</v>
      </c>
      <c r="Q371" s="11">
        <f t="shared" si="466"/>
        <v>3123.3699022992905</v>
      </c>
      <c r="R371" s="7">
        <f t="shared" si="478"/>
        <v>351</v>
      </c>
      <c r="S371" s="11">
        <f t="shared" si="467"/>
        <v>14486.741313228618</v>
      </c>
      <c r="T371" s="11">
        <f t="shared" si="468"/>
        <v>18832.763707197206</v>
      </c>
      <c r="W371" s="4">
        <v>7</v>
      </c>
      <c r="AB371" s="4">
        <f t="shared" si="479"/>
        <v>7</v>
      </c>
      <c r="AC371" s="3">
        <f t="shared" si="480"/>
        <v>15</v>
      </c>
      <c r="AD371" s="42">
        <f t="shared" si="481"/>
        <v>20.471</v>
      </c>
      <c r="AE371" s="3">
        <f t="shared" si="482"/>
        <v>58</v>
      </c>
      <c r="AF371" s="42">
        <f t="shared" si="483"/>
        <v>22.074000000000002</v>
      </c>
      <c r="AJ371" s="3">
        <v>8</v>
      </c>
      <c r="AL371" t="s">
        <v>2237</v>
      </c>
    </row>
    <row r="372" spans="1:38" x14ac:dyDescent="0.2">
      <c r="A372" s="4">
        <v>1</v>
      </c>
      <c r="B372" s="4">
        <v>9</v>
      </c>
      <c r="C372" s="13" t="s">
        <v>895</v>
      </c>
      <c r="D372" s="29">
        <v>1472830</v>
      </c>
      <c r="E372" s="29">
        <v>6471721</v>
      </c>
      <c r="F372" s="4">
        <v>15</v>
      </c>
      <c r="G372" s="9">
        <v>20</v>
      </c>
      <c r="H372" s="6">
        <v>27.36</v>
      </c>
      <c r="I372" s="7">
        <v>58</v>
      </c>
      <c r="J372" s="7">
        <v>22</v>
      </c>
      <c r="K372" s="12">
        <v>4.38</v>
      </c>
      <c r="L372" s="19">
        <f t="shared" si="505"/>
        <v>15.340933333333334</v>
      </c>
      <c r="M372" s="19">
        <f t="shared" si="506"/>
        <v>58.367883333333332</v>
      </c>
      <c r="N372" s="11">
        <f t="shared" si="507"/>
        <v>96006.544582250528</v>
      </c>
      <c r="O372" s="11">
        <f t="shared" si="508"/>
        <v>110878.11704667493</v>
      </c>
      <c r="P372" s="22">
        <f t="shared" si="465"/>
        <v>1.4035668847618199E-2</v>
      </c>
      <c r="Q372" s="11">
        <f t="shared" si="466"/>
        <v>3123.3839379681381</v>
      </c>
      <c r="R372" s="7">
        <f t="shared" si="478"/>
        <v>352</v>
      </c>
      <c r="S372" s="11">
        <f t="shared" si="467"/>
        <v>14445.650713102639</v>
      </c>
      <c r="T372" s="11">
        <f t="shared" si="468"/>
        <v>18779.345927033432</v>
      </c>
      <c r="W372" s="4">
        <v>7</v>
      </c>
      <c r="AB372" s="4">
        <f t="shared" si="479"/>
        <v>7</v>
      </c>
      <c r="AC372" s="3">
        <f t="shared" si="480"/>
        <v>15</v>
      </c>
      <c r="AD372" s="42">
        <f t="shared" si="481"/>
        <v>20.456</v>
      </c>
      <c r="AE372" s="3">
        <f t="shared" si="482"/>
        <v>58</v>
      </c>
      <c r="AF372" s="42">
        <f t="shared" si="483"/>
        <v>22.073</v>
      </c>
      <c r="AJ372" s="3">
        <v>8</v>
      </c>
      <c r="AL372" t="s">
        <v>2237</v>
      </c>
    </row>
    <row r="373" spans="1:38" x14ac:dyDescent="0.2">
      <c r="A373" s="63">
        <v>0.5</v>
      </c>
      <c r="B373" s="4">
        <v>8</v>
      </c>
      <c r="C373" s="13" t="s">
        <v>897</v>
      </c>
      <c r="D373" s="29">
        <v>1474003</v>
      </c>
      <c r="E373" s="29">
        <v>6470135</v>
      </c>
      <c r="F373" s="4">
        <v>15</v>
      </c>
      <c r="G373" s="9">
        <v>21</v>
      </c>
      <c r="H373" s="6">
        <v>40.200000000000003</v>
      </c>
      <c r="I373" s="7">
        <v>58</v>
      </c>
      <c r="J373" s="7">
        <v>21</v>
      </c>
      <c r="K373" s="12">
        <v>13.38</v>
      </c>
      <c r="L373" s="19">
        <f t="shared" si="505"/>
        <v>15.361166666666668</v>
      </c>
      <c r="M373" s="19">
        <f t="shared" si="506"/>
        <v>58.353716666666664</v>
      </c>
      <c r="N373" s="11">
        <f t="shared" si="507"/>
        <v>95956.448620438983</v>
      </c>
      <c r="O373" s="11">
        <f t="shared" si="508"/>
        <v>110877.85610913673</v>
      </c>
      <c r="P373" s="22">
        <f t="shared" si="465"/>
        <v>1.9726441645669399</v>
      </c>
      <c r="Q373" s="11">
        <f t="shared" si="466"/>
        <v>3125.3565821327052</v>
      </c>
      <c r="R373" s="7">
        <f t="shared" si="478"/>
        <v>353</v>
      </c>
      <c r="S373" s="11">
        <f t="shared" si="467"/>
        <v>14413.825823546867</v>
      </c>
      <c r="T373" s="11">
        <f t="shared" si="468"/>
        <v>18737.973570610928</v>
      </c>
      <c r="AB373" s="4">
        <f t="shared" si="479"/>
        <v>0</v>
      </c>
      <c r="AC373" s="3">
        <f t="shared" si="480"/>
        <v>15</v>
      </c>
      <c r="AD373" s="42">
        <f t="shared" si="481"/>
        <v>21.67</v>
      </c>
      <c r="AE373" s="3">
        <f t="shared" si="482"/>
        <v>58</v>
      </c>
      <c r="AF373" s="42">
        <f t="shared" si="483"/>
        <v>21.222999999999999</v>
      </c>
      <c r="AJ373" s="3">
        <v>9</v>
      </c>
      <c r="AL373" t="s">
        <v>70</v>
      </c>
    </row>
    <row r="374" spans="1:38" x14ac:dyDescent="0.2">
      <c r="A374" s="63">
        <v>0.5</v>
      </c>
      <c r="B374" s="4">
        <v>8</v>
      </c>
      <c r="C374" s="13" t="s">
        <v>898</v>
      </c>
      <c r="D374" s="29">
        <v>1474029</v>
      </c>
      <c r="E374" s="29">
        <v>6470133</v>
      </c>
      <c r="F374" s="4">
        <v>15</v>
      </c>
      <c r="G374" s="9">
        <v>21</v>
      </c>
      <c r="H374" s="6">
        <v>41.76</v>
      </c>
      <c r="I374" s="7">
        <v>58</v>
      </c>
      <c r="J374" s="7">
        <v>21</v>
      </c>
      <c r="K374" s="12">
        <v>13.32</v>
      </c>
      <c r="L374" s="19">
        <f t="shared" si="505"/>
        <v>15.361599999999999</v>
      </c>
      <c r="M374" s="19">
        <f t="shared" si="506"/>
        <v>58.353700000000003</v>
      </c>
      <c r="N374" s="11">
        <f t="shared" si="507"/>
        <v>95955.434329757321</v>
      </c>
      <c r="O374" s="11">
        <f t="shared" si="508"/>
        <v>110877.85350371955</v>
      </c>
      <c r="P374" s="22">
        <f t="shared" si="465"/>
        <v>2.6076809620810597E-2</v>
      </c>
      <c r="Q374" s="11">
        <f t="shared" si="466"/>
        <v>3125.3826589423261</v>
      </c>
      <c r="R374" s="7">
        <f t="shared" si="478"/>
        <v>354</v>
      </c>
      <c r="S374" s="11">
        <f t="shared" si="467"/>
        <v>14373.228725305387</v>
      </c>
      <c r="T374" s="11">
        <f t="shared" si="468"/>
        <v>18685.197342897005</v>
      </c>
      <c r="AB374" s="4">
        <f t="shared" si="479"/>
        <v>0</v>
      </c>
      <c r="AC374" s="3">
        <f t="shared" si="480"/>
        <v>15</v>
      </c>
      <c r="AD374" s="42">
        <f t="shared" si="481"/>
        <v>21.696000000000002</v>
      </c>
      <c r="AE374" s="3">
        <f t="shared" si="482"/>
        <v>58</v>
      </c>
      <c r="AF374" s="42">
        <f t="shared" si="483"/>
        <v>21.222000000000001</v>
      </c>
      <c r="AJ374" s="3">
        <v>9</v>
      </c>
      <c r="AL374" t="s">
        <v>70</v>
      </c>
    </row>
    <row r="375" spans="1:38" x14ac:dyDescent="0.2">
      <c r="B375" s="4">
        <v>6</v>
      </c>
      <c r="C375" s="13" t="s">
        <v>908</v>
      </c>
      <c r="D375" s="7">
        <v>1475990</v>
      </c>
      <c r="E375" s="7">
        <v>6465560</v>
      </c>
      <c r="F375" s="4">
        <v>15</v>
      </c>
      <c r="G375" s="9">
        <v>23</v>
      </c>
      <c r="H375" s="6">
        <v>44.1</v>
      </c>
      <c r="I375" s="7">
        <v>58</v>
      </c>
      <c r="J375" s="7">
        <v>18</v>
      </c>
      <c r="K375" s="12">
        <v>45.96</v>
      </c>
      <c r="L375" s="19">
        <f t="shared" si="505"/>
        <v>15.395583333333333</v>
      </c>
      <c r="M375" s="19">
        <f t="shared" si="506"/>
        <v>58.312766666666668</v>
      </c>
      <c r="N375" s="11">
        <f t="shared" si="507"/>
        <v>95871.001964849231</v>
      </c>
      <c r="O375" s="11">
        <f t="shared" si="508"/>
        <v>110877.26358378926</v>
      </c>
      <c r="P375" s="22">
        <f t="shared" si="465"/>
        <v>4.9757260776694689</v>
      </c>
      <c r="Q375" s="11">
        <f t="shared" si="466"/>
        <v>3130.3583850199957</v>
      </c>
      <c r="R375" s="7">
        <f t="shared" si="478"/>
        <v>355</v>
      </c>
      <c r="S375" s="11">
        <f t="shared" si="467"/>
        <v>14355.559016373389</v>
      </c>
      <c r="T375" s="11">
        <f t="shared" si="468"/>
        <v>18662.226721285406</v>
      </c>
      <c r="AB375" s="4">
        <f t="shared" si="479"/>
        <v>0</v>
      </c>
      <c r="AC375" s="3">
        <f t="shared" si="480"/>
        <v>15</v>
      </c>
      <c r="AD375" s="42">
        <f t="shared" si="481"/>
        <v>23.734999999999999</v>
      </c>
      <c r="AE375" s="3">
        <f t="shared" si="482"/>
        <v>58</v>
      </c>
      <c r="AF375" s="42">
        <f t="shared" si="483"/>
        <v>18.765999999999998</v>
      </c>
      <c r="AJ375" s="3">
        <v>9</v>
      </c>
      <c r="AL375" t="s">
        <v>2238</v>
      </c>
    </row>
    <row r="376" spans="1:38" x14ac:dyDescent="0.2">
      <c r="A376" s="4">
        <v>1</v>
      </c>
      <c r="B376" s="4">
        <v>9</v>
      </c>
      <c r="C376" s="13" t="s">
        <v>899</v>
      </c>
      <c r="D376" s="7">
        <v>1474670</v>
      </c>
      <c r="E376" s="7">
        <v>6471610</v>
      </c>
      <c r="F376" s="4">
        <v>15</v>
      </c>
      <c r="G376" s="9">
        <v>22</v>
      </c>
      <c r="H376" s="6">
        <v>20.64</v>
      </c>
      <c r="I376" s="7">
        <v>58</v>
      </c>
      <c r="J376" s="7">
        <v>22</v>
      </c>
      <c r="K376" s="12">
        <v>1.2</v>
      </c>
      <c r="L376" s="19">
        <f t="shared" si="505"/>
        <v>15.372400000000001</v>
      </c>
      <c r="M376" s="19">
        <f t="shared" si="506"/>
        <v>58.366999999999997</v>
      </c>
      <c r="N376" s="11">
        <f t="shared" si="507"/>
        <v>95929.718196247821</v>
      </c>
      <c r="O376" s="11">
        <f t="shared" si="508"/>
        <v>110877.89333013518</v>
      </c>
      <c r="P376" s="22">
        <f t="shared" si="465"/>
        <v>6.1923258958165306</v>
      </c>
      <c r="Q376" s="11">
        <f t="shared" si="466"/>
        <v>3136.550710915812</v>
      </c>
      <c r="R376" s="7">
        <f t="shared" si="478"/>
        <v>356</v>
      </c>
      <c r="S376" s="11">
        <f t="shared" si="467"/>
        <v>14343.552127446468</v>
      </c>
      <c r="T376" s="11">
        <f t="shared" si="468"/>
        <v>18646.61776568041</v>
      </c>
      <c r="AB376" s="4">
        <f t="shared" si="479"/>
        <v>0</v>
      </c>
      <c r="AC376" s="3">
        <f t="shared" si="480"/>
        <v>15</v>
      </c>
      <c r="AD376" s="42">
        <f t="shared" si="481"/>
        <v>22.344000000000001</v>
      </c>
      <c r="AE376" s="3">
        <f t="shared" si="482"/>
        <v>58</v>
      </c>
      <c r="AF376" s="42">
        <f t="shared" si="483"/>
        <v>22.02</v>
      </c>
      <c r="AJ376" s="3">
        <v>9</v>
      </c>
      <c r="AL376" t="s">
        <v>2239</v>
      </c>
    </row>
    <row r="377" spans="1:38" x14ac:dyDescent="0.2">
      <c r="A377" s="4">
        <v>1</v>
      </c>
      <c r="B377" s="4">
        <v>9</v>
      </c>
      <c r="C377" s="13" t="s">
        <v>900</v>
      </c>
      <c r="D377" s="7">
        <v>1474670</v>
      </c>
      <c r="E377" s="7">
        <v>6471610</v>
      </c>
      <c r="F377" s="4">
        <v>15</v>
      </c>
      <c r="G377" s="9">
        <v>22</v>
      </c>
      <c r="H377" s="6">
        <v>20.64</v>
      </c>
      <c r="I377" s="7">
        <v>58</v>
      </c>
      <c r="J377" s="7">
        <v>22</v>
      </c>
      <c r="K377" s="12">
        <v>1.2</v>
      </c>
      <c r="L377" s="19">
        <f t="shared" si="505"/>
        <v>15.372400000000001</v>
      </c>
      <c r="M377" s="19">
        <f t="shared" si="506"/>
        <v>58.366999999999997</v>
      </c>
      <c r="N377" s="11">
        <f t="shared" si="507"/>
        <v>95929.718196247821</v>
      </c>
      <c r="O377" s="11">
        <f t="shared" si="508"/>
        <v>110877.89333013518</v>
      </c>
      <c r="P377" s="22">
        <f t="shared" si="465"/>
        <v>0</v>
      </c>
      <c r="Q377" s="11">
        <f t="shared" si="466"/>
        <v>3136.550710915812</v>
      </c>
      <c r="R377" s="7">
        <f t="shared" si="478"/>
        <v>357</v>
      </c>
      <c r="S377" s="11">
        <f t="shared" si="467"/>
        <v>14303.374110282752</v>
      </c>
      <c r="T377" s="11">
        <f t="shared" si="468"/>
        <v>18594.386343367576</v>
      </c>
      <c r="AB377" s="4">
        <f t="shared" si="479"/>
        <v>0</v>
      </c>
      <c r="AC377" s="3">
        <f t="shared" si="480"/>
        <v>15</v>
      </c>
      <c r="AD377" s="42">
        <f t="shared" si="481"/>
        <v>22.344000000000001</v>
      </c>
      <c r="AE377" s="3">
        <f t="shared" si="482"/>
        <v>58</v>
      </c>
      <c r="AF377" s="42">
        <f t="shared" si="483"/>
        <v>22.02</v>
      </c>
      <c r="AJ377" s="3">
        <v>9</v>
      </c>
      <c r="AL377" t="s">
        <v>2239</v>
      </c>
    </row>
    <row r="378" spans="1:38" x14ac:dyDescent="0.2">
      <c r="A378" s="63">
        <v>0.5</v>
      </c>
      <c r="B378" s="4">
        <v>9</v>
      </c>
      <c r="C378" s="13" t="s">
        <v>901</v>
      </c>
      <c r="D378" s="7">
        <v>1474435</v>
      </c>
      <c r="E378" s="7">
        <v>6478625</v>
      </c>
      <c r="F378" s="4">
        <v>15</v>
      </c>
      <c r="G378" s="9">
        <v>22</v>
      </c>
      <c r="H378" s="6">
        <v>3.36</v>
      </c>
      <c r="I378" s="7">
        <v>58</v>
      </c>
      <c r="J378" s="7">
        <v>25</v>
      </c>
      <c r="K378" s="12">
        <v>47.88</v>
      </c>
      <c r="L378" s="19">
        <f t="shared" si="505"/>
        <v>15.367599999999999</v>
      </c>
      <c r="M378" s="19">
        <f t="shared" si="506"/>
        <v>58.429966666666665</v>
      </c>
      <c r="N378" s="11">
        <f t="shared" si="507"/>
        <v>95944.389494781237</v>
      </c>
      <c r="O378" s="11">
        <f t="shared" si="508"/>
        <v>110878.46476037696</v>
      </c>
      <c r="P378" s="22">
        <f t="shared" si="465"/>
        <v>7.0189351044157693</v>
      </c>
      <c r="Q378" s="11">
        <f t="shared" si="466"/>
        <v>3143.569646020228</v>
      </c>
      <c r="R378" s="7">
        <f t="shared" si="478"/>
        <v>358</v>
      </c>
      <c r="S378" s="11">
        <f t="shared" si="467"/>
        <v>14295.339060672994</v>
      </c>
      <c r="T378" s="11">
        <f t="shared" si="468"/>
        <v>18583.940778874894</v>
      </c>
      <c r="AB378" s="4">
        <f t="shared" si="479"/>
        <v>0</v>
      </c>
      <c r="AC378" s="3">
        <f t="shared" si="480"/>
        <v>15</v>
      </c>
      <c r="AD378" s="42">
        <f t="shared" si="481"/>
        <v>22.056000000000001</v>
      </c>
      <c r="AE378" s="3">
        <f t="shared" si="482"/>
        <v>58</v>
      </c>
      <c r="AF378" s="42">
        <f t="shared" si="483"/>
        <v>25.798000000000002</v>
      </c>
      <c r="AJ378" s="3">
        <v>9</v>
      </c>
      <c r="AK378" s="3">
        <v>1</v>
      </c>
      <c r="AL378" t="s">
        <v>339</v>
      </c>
    </row>
    <row r="379" spans="1:38" x14ac:dyDescent="0.2">
      <c r="A379" s="63">
        <v>0.5</v>
      </c>
      <c r="B379" s="4">
        <v>9</v>
      </c>
      <c r="C379" s="13" t="s">
        <v>902</v>
      </c>
      <c r="D379" s="7">
        <v>1477110</v>
      </c>
      <c r="E379" s="7">
        <v>6483690</v>
      </c>
      <c r="F379" s="4">
        <v>15</v>
      </c>
      <c r="G379" s="9">
        <v>24</v>
      </c>
      <c r="H379" s="6">
        <v>46.38</v>
      </c>
      <c r="I379" s="7">
        <v>58</v>
      </c>
      <c r="J379" s="7">
        <v>28</v>
      </c>
      <c r="K379" s="12">
        <v>32.1</v>
      </c>
      <c r="L379" s="19">
        <f t="shared" si="505"/>
        <v>15.412883333333333</v>
      </c>
      <c r="M379" s="19">
        <f t="shared" si="506"/>
        <v>58.475583333333333</v>
      </c>
      <c r="N379" s="11">
        <f t="shared" si="507"/>
        <v>95836.059227507722</v>
      </c>
      <c r="O379" s="11">
        <f t="shared" si="508"/>
        <v>110878.58607652482</v>
      </c>
      <c r="P379" s="22">
        <f t="shared" si="465"/>
        <v>5.7279883030606822</v>
      </c>
      <c r="Q379" s="11">
        <f t="shared" si="466"/>
        <v>3149.2976343232885</v>
      </c>
      <c r="R379" s="7">
        <f t="shared" si="478"/>
        <v>359</v>
      </c>
      <c r="S379" s="11">
        <f t="shared" si="467"/>
        <v>14281.494564563549</v>
      </c>
      <c r="T379" s="11">
        <f t="shared" si="468"/>
        <v>18565.942933932613</v>
      </c>
      <c r="AB379" s="4">
        <f t="shared" si="479"/>
        <v>0</v>
      </c>
      <c r="AC379" s="3">
        <f t="shared" si="480"/>
        <v>15</v>
      </c>
      <c r="AD379" s="42">
        <f t="shared" si="481"/>
        <v>24.773</v>
      </c>
      <c r="AE379" s="3">
        <f t="shared" si="482"/>
        <v>58</v>
      </c>
      <c r="AF379" s="42">
        <f t="shared" si="483"/>
        <v>28.535</v>
      </c>
      <c r="AJ379" s="3">
        <v>9</v>
      </c>
      <c r="AL379" t="s">
        <v>2240</v>
      </c>
    </row>
    <row r="380" spans="1:38" x14ac:dyDescent="0.2">
      <c r="A380" s="63">
        <v>0.5</v>
      </c>
      <c r="B380" s="4">
        <v>9</v>
      </c>
      <c r="C380" s="13" t="s">
        <v>903</v>
      </c>
      <c r="D380" s="7">
        <v>1479435</v>
      </c>
      <c r="E380" s="7">
        <v>6481510</v>
      </c>
      <c r="F380" s="4">
        <v>15</v>
      </c>
      <c r="G380" s="9">
        <v>27</v>
      </c>
      <c r="H380" s="6">
        <v>10.5</v>
      </c>
      <c r="I380" s="7">
        <v>58</v>
      </c>
      <c r="J380" s="7">
        <v>27</v>
      </c>
      <c r="K380" s="12">
        <v>22.08</v>
      </c>
      <c r="L380" s="19">
        <f t="shared" si="505"/>
        <v>15.452916666666667</v>
      </c>
      <c r="M380" s="19">
        <f t="shared" si="506"/>
        <v>58.456133333333334</v>
      </c>
      <c r="N380" s="11">
        <f t="shared" si="507"/>
        <v>95738.237118127639</v>
      </c>
      <c r="O380" s="11">
        <f t="shared" si="508"/>
        <v>110878.18557961412</v>
      </c>
      <c r="P380" s="22">
        <f t="shared" si="465"/>
        <v>3.1871656687408012</v>
      </c>
      <c r="Q380" s="11">
        <f t="shared" si="466"/>
        <v>3152.4847999920294</v>
      </c>
      <c r="R380" s="7">
        <f t="shared" si="478"/>
        <v>360</v>
      </c>
      <c r="S380" s="11">
        <f t="shared" si="467"/>
        <v>14256.236817741732</v>
      </c>
      <c r="T380" s="11">
        <f t="shared" si="468"/>
        <v>18533.107863064251</v>
      </c>
      <c r="W380" s="4">
        <v>9</v>
      </c>
      <c r="AA380" s="4">
        <v>9</v>
      </c>
      <c r="AB380" s="4">
        <f t="shared" si="479"/>
        <v>18</v>
      </c>
      <c r="AC380" s="3">
        <f t="shared" si="480"/>
        <v>15</v>
      </c>
      <c r="AD380" s="42">
        <f t="shared" si="481"/>
        <v>27.175000000000001</v>
      </c>
      <c r="AE380" s="3">
        <f t="shared" si="482"/>
        <v>58</v>
      </c>
      <c r="AF380" s="42">
        <f t="shared" si="483"/>
        <v>27.367999999999999</v>
      </c>
      <c r="AJ380" s="3">
        <v>9</v>
      </c>
      <c r="AK380" s="57" t="s">
        <v>2998</v>
      </c>
      <c r="AL380" t="s">
        <v>255</v>
      </c>
    </row>
    <row r="381" spans="1:38" x14ac:dyDescent="0.2">
      <c r="A381" s="4">
        <v>1</v>
      </c>
      <c r="B381" s="4">
        <v>9</v>
      </c>
      <c r="C381" s="13" t="s">
        <v>907</v>
      </c>
      <c r="D381" s="29">
        <v>1479075</v>
      </c>
      <c r="E381" s="29">
        <v>6479966</v>
      </c>
      <c r="F381" s="4">
        <v>15</v>
      </c>
      <c r="G381" s="9">
        <v>26</v>
      </c>
      <c r="H381" s="6">
        <v>48.78</v>
      </c>
      <c r="I381" s="7">
        <v>58</v>
      </c>
      <c r="J381" s="7">
        <v>26</v>
      </c>
      <c r="K381" s="12">
        <v>32.1</v>
      </c>
      <c r="L381" s="19">
        <f t="shared" si="505"/>
        <v>15.446883333333334</v>
      </c>
      <c r="M381" s="19">
        <f t="shared" si="506"/>
        <v>58.442250000000001</v>
      </c>
      <c r="N381" s="11">
        <f t="shared" si="507"/>
        <v>95752.325442133413</v>
      </c>
      <c r="O381" s="11">
        <f t="shared" si="508"/>
        <v>110878.1061646326</v>
      </c>
      <c r="P381" s="22">
        <f t="shared" si="465"/>
        <v>1.5854135107283525</v>
      </c>
      <c r="Q381" s="11">
        <f t="shared" si="466"/>
        <v>3154.0702135027577</v>
      </c>
      <c r="R381" s="7">
        <f t="shared" si="478"/>
        <v>361</v>
      </c>
      <c r="S381" s="11">
        <f t="shared" si="467"/>
        <v>14223.895588871163</v>
      </c>
      <c r="T381" s="11">
        <f t="shared" si="468"/>
        <v>18491.064265532514</v>
      </c>
      <c r="V381" s="4">
        <v>9</v>
      </c>
      <c r="W381" s="4">
        <v>9</v>
      </c>
      <c r="AB381" s="4">
        <f>SUM(U381:AA381)+31</f>
        <v>49</v>
      </c>
      <c r="AC381" s="3">
        <f t="shared" si="480"/>
        <v>15</v>
      </c>
      <c r="AD381" s="42">
        <f t="shared" si="481"/>
        <v>26.812999999999999</v>
      </c>
      <c r="AE381" s="3">
        <f t="shared" si="482"/>
        <v>58</v>
      </c>
      <c r="AF381" s="42">
        <f t="shared" si="483"/>
        <v>26.535</v>
      </c>
      <c r="AJ381" s="3">
        <v>9</v>
      </c>
      <c r="AL381" t="s">
        <v>2241</v>
      </c>
    </row>
    <row r="382" spans="1:38" x14ac:dyDescent="0.2">
      <c r="A382" s="63">
        <v>0.5</v>
      </c>
      <c r="B382" s="4">
        <v>9</v>
      </c>
      <c r="C382" s="13" t="s">
        <v>909</v>
      </c>
      <c r="D382" s="7">
        <v>1478925</v>
      </c>
      <c r="E382" s="7">
        <v>6469720</v>
      </c>
      <c r="F382" s="4">
        <v>15</v>
      </c>
      <c r="G382" s="9">
        <v>26</v>
      </c>
      <c r="H382" s="6">
        <v>42.96</v>
      </c>
      <c r="I382" s="7">
        <v>58</v>
      </c>
      <c r="J382" s="7">
        <v>21</v>
      </c>
      <c r="K382" s="12">
        <v>0.96</v>
      </c>
      <c r="L382" s="19">
        <f t="shared" si="505"/>
        <v>15.445266666666667</v>
      </c>
      <c r="M382" s="19">
        <f t="shared" si="506"/>
        <v>58.35026666666667</v>
      </c>
      <c r="N382" s="11">
        <f t="shared" si="507"/>
        <v>95752.636190591293</v>
      </c>
      <c r="O382" s="11">
        <f t="shared" si="508"/>
        <v>110877.29961816798</v>
      </c>
      <c r="P382" s="22">
        <f t="shared" si="465"/>
        <v>10.247097930633824</v>
      </c>
      <c r="Q382" s="11">
        <f t="shared" si="466"/>
        <v>3164.3173114333918</v>
      </c>
      <c r="R382" s="7">
        <f t="shared" si="478"/>
        <v>362</v>
      </c>
      <c r="S382" s="11">
        <f t="shared" si="467"/>
        <v>14230.686693407628</v>
      </c>
      <c r="T382" s="11">
        <f t="shared" si="468"/>
        <v>18499.892701429915</v>
      </c>
      <c r="AB382" s="4">
        <f t="shared" si="479"/>
        <v>0</v>
      </c>
      <c r="AC382" s="3">
        <f t="shared" si="480"/>
        <v>15</v>
      </c>
      <c r="AD382" s="42">
        <f t="shared" si="481"/>
        <v>26.716000000000001</v>
      </c>
      <c r="AE382" s="3">
        <f t="shared" si="482"/>
        <v>58</v>
      </c>
      <c r="AF382" s="42">
        <f t="shared" si="483"/>
        <v>21.015999999999998</v>
      </c>
      <c r="AJ382" s="3">
        <v>9</v>
      </c>
      <c r="AK382" s="3">
        <v>1</v>
      </c>
      <c r="AL382" t="s">
        <v>2242</v>
      </c>
    </row>
    <row r="383" spans="1:38" x14ac:dyDescent="0.2">
      <c r="B383" s="4">
        <v>9</v>
      </c>
      <c r="C383" s="13" t="s">
        <v>2824</v>
      </c>
      <c r="D383" s="29">
        <v>1478747</v>
      </c>
      <c r="E383" s="29">
        <v>6472955</v>
      </c>
      <c r="G383" s="9"/>
      <c r="I383" s="7"/>
      <c r="J383" s="7"/>
      <c r="K383" s="12"/>
      <c r="L383" s="19"/>
      <c r="M383" s="19"/>
      <c r="N383" s="11"/>
      <c r="O383" s="11"/>
      <c r="P383" s="22">
        <f t="shared" si="465"/>
        <v>3.2398933624426589</v>
      </c>
      <c r="Q383" s="11">
        <f t="shared" si="466"/>
        <v>3167.5572047958344</v>
      </c>
      <c r="R383" s="7">
        <f t="shared" si="478"/>
        <v>363</v>
      </c>
      <c r="S383" s="11">
        <f t="shared" si="467"/>
        <v>14206.0141305995</v>
      </c>
      <c r="T383" s="11">
        <f t="shared" si="468"/>
        <v>18467.81836977935</v>
      </c>
      <c r="AB383" s="4">
        <f t="shared" ref="AB383" si="528">SUM(U383:AA383)</f>
        <v>0</v>
      </c>
      <c r="AC383" s="3">
        <f t="shared" ref="AC383" si="529">F383</f>
        <v>0</v>
      </c>
      <c r="AD383" s="42">
        <f t="shared" ref="AD383" si="530">G383+H383/60</f>
        <v>0</v>
      </c>
      <c r="AE383" s="3">
        <f t="shared" ref="AE383" si="531">I383</f>
        <v>0</v>
      </c>
      <c r="AF383" s="42">
        <f t="shared" ref="AF383" si="532">J383+K383/60</f>
        <v>0</v>
      </c>
      <c r="AJ383" s="3">
        <v>9</v>
      </c>
      <c r="AK383" s="3">
        <v>1</v>
      </c>
      <c r="AL383" t="s">
        <v>194</v>
      </c>
    </row>
    <row r="384" spans="1:38" x14ac:dyDescent="0.2">
      <c r="A384" s="4">
        <v>1</v>
      </c>
      <c r="B384" s="4">
        <v>9</v>
      </c>
      <c r="C384" s="13" t="s">
        <v>910</v>
      </c>
      <c r="D384" s="7">
        <v>1479890</v>
      </c>
      <c r="E384" s="7">
        <v>6473530</v>
      </c>
      <c r="F384" s="4">
        <v>15</v>
      </c>
      <c r="G384" s="9">
        <v>27</v>
      </c>
      <c r="H384" s="6">
        <v>41.1</v>
      </c>
      <c r="I384" s="7">
        <v>58</v>
      </c>
      <c r="J384" s="7">
        <v>23</v>
      </c>
      <c r="K384" s="12">
        <v>4.26</v>
      </c>
      <c r="L384" s="19">
        <f t="shared" si="505"/>
        <v>15.461416666666667</v>
      </c>
      <c r="M384" s="19">
        <f t="shared" si="506"/>
        <v>58.38451666666667</v>
      </c>
      <c r="N384" s="11">
        <f t="shared" si="507"/>
        <v>95715.032581102423</v>
      </c>
      <c r="O384" s="11">
        <f t="shared" si="508"/>
        <v>110877.51290225062</v>
      </c>
      <c r="P384" s="22">
        <f t="shared" si="465"/>
        <v>1.279481926406153</v>
      </c>
      <c r="Q384" s="11">
        <f t="shared" si="466"/>
        <v>3168.8366867222408</v>
      </c>
      <c r="R384" s="7">
        <f t="shared" si="478"/>
        <v>364</v>
      </c>
      <c r="S384" s="11">
        <f t="shared" si="467"/>
        <v>14172.709137318154</v>
      </c>
      <c r="T384" s="11">
        <f t="shared" si="468"/>
        <v>18424.521878513602</v>
      </c>
      <c r="AB384" s="4">
        <f t="shared" si="479"/>
        <v>0</v>
      </c>
      <c r="AC384" s="3">
        <f t="shared" si="480"/>
        <v>15</v>
      </c>
      <c r="AD384" s="42">
        <f t="shared" si="481"/>
        <v>27.684999999999999</v>
      </c>
      <c r="AE384" s="3">
        <f t="shared" si="482"/>
        <v>58</v>
      </c>
      <c r="AF384" s="42">
        <f t="shared" si="483"/>
        <v>23.071000000000002</v>
      </c>
      <c r="AJ384" s="3">
        <v>9</v>
      </c>
      <c r="AK384" s="3">
        <v>1</v>
      </c>
      <c r="AL384" t="s">
        <v>7</v>
      </c>
    </row>
    <row r="385" spans="1:38" x14ac:dyDescent="0.2">
      <c r="A385" s="4">
        <v>1</v>
      </c>
      <c r="B385" s="4">
        <v>8</v>
      </c>
      <c r="C385" s="13" t="s">
        <v>2243</v>
      </c>
      <c r="D385" s="29">
        <v>1481241</v>
      </c>
      <c r="E385" s="29">
        <v>6475010</v>
      </c>
      <c r="F385" s="4">
        <v>15</v>
      </c>
      <c r="G385" s="9">
        <v>29</v>
      </c>
      <c r="H385" s="6">
        <v>3.78</v>
      </c>
      <c r="I385" s="7">
        <v>58</v>
      </c>
      <c r="J385" s="7">
        <v>23</v>
      </c>
      <c r="K385" s="12">
        <v>52.26</v>
      </c>
      <c r="L385" s="19">
        <f t="shared" si="505"/>
        <v>15.484383333333334</v>
      </c>
      <c r="M385" s="19">
        <f t="shared" si="506"/>
        <v>58.397849999999998</v>
      </c>
      <c r="N385" s="11">
        <f t="shared" si="507"/>
        <v>95660.315823577082</v>
      </c>
      <c r="O385" s="11">
        <f t="shared" si="508"/>
        <v>110877.54086837101</v>
      </c>
      <c r="P385" s="22">
        <f t="shared" si="465"/>
        <v>2.0038964544107563</v>
      </c>
      <c r="Q385" s="11">
        <f t="shared" si="466"/>
        <v>3170.8405831766513</v>
      </c>
      <c r="R385" s="7">
        <f t="shared" si="478"/>
        <v>365</v>
      </c>
      <c r="S385" s="11">
        <f t="shared" si="467"/>
        <v>14142.81772441531</v>
      </c>
      <c r="T385" s="11">
        <f t="shared" si="468"/>
        <v>18385.663041739903</v>
      </c>
      <c r="AB385" s="4">
        <f t="shared" si="479"/>
        <v>0</v>
      </c>
      <c r="AC385" s="3">
        <f t="shared" si="480"/>
        <v>15</v>
      </c>
      <c r="AD385" s="42">
        <f t="shared" si="481"/>
        <v>29.062999999999999</v>
      </c>
      <c r="AE385" s="3">
        <f t="shared" si="482"/>
        <v>58</v>
      </c>
      <c r="AF385" s="42">
        <f t="shared" si="483"/>
        <v>23.870999999999999</v>
      </c>
      <c r="AJ385" s="3">
        <v>7</v>
      </c>
      <c r="AL385" t="s">
        <v>55</v>
      </c>
    </row>
    <row r="386" spans="1:38" x14ac:dyDescent="0.2">
      <c r="B386" s="4">
        <v>6</v>
      </c>
      <c r="C386" s="13" t="s">
        <v>2244</v>
      </c>
      <c r="D386" s="29">
        <v>1481268</v>
      </c>
      <c r="E386" s="29">
        <v>6475123</v>
      </c>
      <c r="F386" s="4">
        <v>15</v>
      </c>
      <c r="G386" s="9">
        <v>29</v>
      </c>
      <c r="H386" s="6">
        <v>5.46</v>
      </c>
      <c r="I386" s="7">
        <v>58</v>
      </c>
      <c r="J386" s="7">
        <v>23</v>
      </c>
      <c r="K386" s="12">
        <v>55.98</v>
      </c>
      <c r="L386" s="19">
        <f t="shared" ref="L386" si="533">(H386/60+G386)/60+F386</f>
        <v>15.48485</v>
      </c>
      <c r="M386" s="19">
        <f t="shared" ref="M386" si="534">(K386/60+J386)/60+I386</f>
        <v>58.39888333333333</v>
      </c>
      <c r="N386" s="11">
        <f t="shared" ref="N386" si="535">D386/L386</f>
        <v>95659.176549982731</v>
      </c>
      <c r="O386" s="11">
        <f t="shared" ref="O386" si="536">E386/M386</f>
        <v>110877.51392506649</v>
      </c>
      <c r="P386" s="22">
        <f t="shared" si="465"/>
        <v>0.11618089343777659</v>
      </c>
      <c r="Q386" s="11">
        <f t="shared" si="466"/>
        <v>3170.9567640700889</v>
      </c>
      <c r="R386" s="7">
        <f t="shared" si="478"/>
        <v>366</v>
      </c>
      <c r="S386" s="11">
        <f t="shared" si="467"/>
        <v>14104.692928705204</v>
      </c>
      <c r="T386" s="11">
        <f t="shared" si="468"/>
        <v>18336.100807316765</v>
      </c>
      <c r="W386" s="4">
        <v>9</v>
      </c>
      <c r="AB386" s="4">
        <f t="shared" ref="AB386" si="537">SUM(U386:AA386)</f>
        <v>9</v>
      </c>
      <c r="AC386" s="3">
        <f t="shared" ref="AC386" si="538">F386</f>
        <v>15</v>
      </c>
      <c r="AD386" s="42">
        <f t="shared" ref="AD386" si="539">G386+H386/60</f>
        <v>29.091000000000001</v>
      </c>
      <c r="AE386" s="3">
        <f t="shared" ref="AE386" si="540">I386</f>
        <v>58</v>
      </c>
      <c r="AF386" s="42">
        <f t="shared" ref="AF386" si="541">J386+K386/60</f>
        <v>23.933</v>
      </c>
      <c r="AJ386" s="3">
        <v>7</v>
      </c>
      <c r="AL386" s="13" t="s">
        <v>414</v>
      </c>
    </row>
    <row r="387" spans="1:38" x14ac:dyDescent="0.2">
      <c r="A387" s="63">
        <v>1</v>
      </c>
      <c r="B387" s="4">
        <v>9</v>
      </c>
      <c r="C387" s="13" t="s">
        <v>911</v>
      </c>
      <c r="D387" s="7">
        <v>1483540</v>
      </c>
      <c r="E387" s="7">
        <v>6477090</v>
      </c>
      <c r="F387" s="4">
        <v>15</v>
      </c>
      <c r="G387" s="9">
        <v>31</v>
      </c>
      <c r="H387" s="6">
        <v>24.78</v>
      </c>
      <c r="I387" s="7">
        <v>58</v>
      </c>
      <c r="J387" s="7">
        <v>24</v>
      </c>
      <c r="K387" s="12">
        <v>59.82</v>
      </c>
      <c r="L387" s="19">
        <f t="shared" si="505"/>
        <v>15.52355</v>
      </c>
      <c r="M387" s="19">
        <f t="shared" si="506"/>
        <v>58.41661666666667</v>
      </c>
      <c r="N387" s="11">
        <f t="shared" si="507"/>
        <v>95567.057792837339</v>
      </c>
      <c r="O387" s="11">
        <f t="shared" si="508"/>
        <v>110877.52714196331</v>
      </c>
      <c r="P387" s="22">
        <f t="shared" si="465"/>
        <v>3.0051743709808258</v>
      </c>
      <c r="Q387" s="11">
        <f t="shared" si="466"/>
        <v>3173.9619384410698</v>
      </c>
      <c r="R387" s="7">
        <f t="shared" si="478"/>
        <v>367</v>
      </c>
      <c r="S387" s="11">
        <f t="shared" si="467"/>
        <v>14079.591378152756</v>
      </c>
      <c r="T387" s="11">
        <f t="shared" si="468"/>
        <v>18303.468791598585</v>
      </c>
      <c r="AB387" s="4">
        <f t="shared" si="479"/>
        <v>0</v>
      </c>
      <c r="AC387" s="3">
        <f t="shared" si="480"/>
        <v>15</v>
      </c>
      <c r="AD387" s="42">
        <f t="shared" si="481"/>
        <v>31.413</v>
      </c>
      <c r="AE387" s="3">
        <f t="shared" si="482"/>
        <v>58</v>
      </c>
      <c r="AF387" s="42">
        <f t="shared" si="483"/>
        <v>24.997</v>
      </c>
      <c r="AJ387" s="3">
        <v>9</v>
      </c>
      <c r="AL387" t="s">
        <v>2245</v>
      </c>
    </row>
    <row r="388" spans="1:38" x14ac:dyDescent="0.2">
      <c r="B388" s="4">
        <v>9</v>
      </c>
      <c r="C388" s="13" t="s">
        <v>912</v>
      </c>
      <c r="D388" s="7">
        <v>1483880</v>
      </c>
      <c r="E388" s="7">
        <v>6481160</v>
      </c>
      <c r="F388" s="4">
        <v>15</v>
      </c>
      <c r="G388" s="9">
        <v>31</v>
      </c>
      <c r="H388" s="6">
        <v>44.7</v>
      </c>
      <c r="I388" s="7">
        <v>58</v>
      </c>
      <c r="J388" s="7">
        <v>27</v>
      </c>
      <c r="K388" s="12">
        <v>11.46</v>
      </c>
      <c r="L388" s="19">
        <f t="shared" si="505"/>
        <v>15.529083333333332</v>
      </c>
      <c r="M388" s="19">
        <f t="shared" si="506"/>
        <v>58.453183333333335</v>
      </c>
      <c r="N388" s="11">
        <f t="shared" si="507"/>
        <v>95554.899677486872</v>
      </c>
      <c r="O388" s="11">
        <f t="shared" si="508"/>
        <v>110877.79365309731</v>
      </c>
      <c r="P388" s="22">
        <f t="shared" si="465"/>
        <v>4.0841767836370648</v>
      </c>
      <c r="Q388" s="11">
        <f t="shared" si="466"/>
        <v>3178.0461152247067</v>
      </c>
      <c r="R388" s="7">
        <f t="shared" si="478"/>
        <v>368</v>
      </c>
      <c r="S388" s="11">
        <f t="shared" si="467"/>
        <v>14059.399661917996</v>
      </c>
      <c r="T388" s="11">
        <f t="shared" si="468"/>
        <v>18277.219560493395</v>
      </c>
      <c r="AB388" s="4">
        <f t="shared" si="479"/>
        <v>0</v>
      </c>
      <c r="AC388" s="3">
        <f t="shared" si="480"/>
        <v>15</v>
      </c>
      <c r="AD388" s="42">
        <f t="shared" si="481"/>
        <v>31.745000000000001</v>
      </c>
      <c r="AE388" s="3">
        <f t="shared" si="482"/>
        <v>58</v>
      </c>
      <c r="AF388" s="42">
        <f t="shared" si="483"/>
        <v>27.190999999999999</v>
      </c>
      <c r="AJ388" s="3">
        <v>9</v>
      </c>
      <c r="AL388" t="s">
        <v>2246</v>
      </c>
    </row>
    <row r="389" spans="1:38" x14ac:dyDescent="0.2">
      <c r="B389" s="4">
        <v>9</v>
      </c>
      <c r="C389" s="13" t="s">
        <v>913</v>
      </c>
      <c r="D389" s="29">
        <v>1485801</v>
      </c>
      <c r="E389" s="29">
        <v>6479830</v>
      </c>
      <c r="F389" s="4">
        <v>15</v>
      </c>
      <c r="G389" s="9">
        <v>33</v>
      </c>
      <c r="H389" s="6">
        <v>43.44</v>
      </c>
      <c r="I389" s="7">
        <v>58</v>
      </c>
      <c r="J389" s="7">
        <v>26</v>
      </c>
      <c r="K389" s="12">
        <v>28.68</v>
      </c>
      <c r="L389" s="19">
        <f t="shared" si="505"/>
        <v>15.562066666666666</v>
      </c>
      <c r="M389" s="19">
        <f t="shared" si="506"/>
        <v>58.441299999999998</v>
      </c>
      <c r="N389" s="11">
        <f t="shared" si="507"/>
        <v>95475.81512309848</v>
      </c>
      <c r="O389" s="11">
        <f t="shared" si="508"/>
        <v>110877.58143641568</v>
      </c>
      <c r="P389" s="22">
        <f t="shared" si="465"/>
        <v>2.3364804728479971</v>
      </c>
      <c r="Q389" s="11">
        <f t="shared" si="466"/>
        <v>3180.3825956975547</v>
      </c>
      <c r="R389" s="7">
        <f t="shared" si="478"/>
        <v>369</v>
      </c>
      <c r="S389" s="11">
        <f t="shared" si="467"/>
        <v>14031.606682372952</v>
      </c>
      <c r="T389" s="11">
        <f t="shared" si="468"/>
        <v>18241.088687084837</v>
      </c>
      <c r="V389" s="4">
        <v>9</v>
      </c>
      <c r="AB389" s="4">
        <f t="shared" si="479"/>
        <v>9</v>
      </c>
      <c r="AC389" s="3">
        <f t="shared" si="480"/>
        <v>15</v>
      </c>
      <c r="AD389" s="42">
        <f t="shared" si="481"/>
        <v>33.723999999999997</v>
      </c>
      <c r="AE389" s="3">
        <f t="shared" si="482"/>
        <v>58</v>
      </c>
      <c r="AF389" s="42">
        <f t="shared" si="483"/>
        <v>26.478000000000002</v>
      </c>
      <c r="AJ389" s="3">
        <v>7</v>
      </c>
      <c r="AK389" s="3">
        <v>1</v>
      </c>
      <c r="AL389" s="13" t="s">
        <v>2247</v>
      </c>
    </row>
    <row r="390" spans="1:38" x14ac:dyDescent="0.2">
      <c r="A390" s="4">
        <v>1</v>
      </c>
      <c r="B390" s="4">
        <v>9</v>
      </c>
      <c r="C390" s="13" t="s">
        <v>914</v>
      </c>
      <c r="D390" s="7">
        <v>1485400</v>
      </c>
      <c r="E390" s="7">
        <v>6472030</v>
      </c>
      <c r="F390" s="4">
        <v>15</v>
      </c>
      <c r="G390" s="9">
        <v>33</v>
      </c>
      <c r="H390" s="6">
        <v>20.52</v>
      </c>
      <c r="I390" s="7">
        <v>58</v>
      </c>
      <c r="J390" s="7">
        <v>22</v>
      </c>
      <c r="K390" s="12">
        <v>16.559999999999999</v>
      </c>
      <c r="L390" s="19">
        <f t="shared" si="505"/>
        <v>15.5557</v>
      </c>
      <c r="M390" s="19">
        <f t="shared" si="506"/>
        <v>58.371266666666664</v>
      </c>
      <c r="N390" s="11">
        <f t="shared" si="507"/>
        <v>95489.113315376351</v>
      </c>
      <c r="O390" s="11">
        <f t="shared" si="508"/>
        <v>110876.98399555033</v>
      </c>
      <c r="P390" s="22">
        <f t="shared" si="465"/>
        <v>7.8103009545087314</v>
      </c>
      <c r="Q390" s="11">
        <f t="shared" si="466"/>
        <v>3188.1928966520636</v>
      </c>
      <c r="R390" s="7">
        <f t="shared" si="478"/>
        <v>370</v>
      </c>
      <c r="S390" s="11">
        <f t="shared" si="467"/>
        <v>14028.04874526908</v>
      </c>
      <c r="T390" s="11">
        <f t="shared" si="468"/>
        <v>18236.463368849803</v>
      </c>
      <c r="AB390" s="4">
        <f t="shared" si="479"/>
        <v>0</v>
      </c>
      <c r="AC390" s="3">
        <f t="shared" si="480"/>
        <v>15</v>
      </c>
      <c r="AD390" s="42">
        <f t="shared" si="481"/>
        <v>33.341999999999999</v>
      </c>
      <c r="AE390" s="3">
        <f t="shared" si="482"/>
        <v>58</v>
      </c>
      <c r="AF390" s="42">
        <f t="shared" si="483"/>
        <v>22.276</v>
      </c>
      <c r="AJ390" s="3">
        <v>9</v>
      </c>
      <c r="AK390" s="57" t="s">
        <v>2296</v>
      </c>
      <c r="AL390" t="s">
        <v>2226</v>
      </c>
    </row>
    <row r="391" spans="1:38" x14ac:dyDescent="0.2">
      <c r="A391" s="4">
        <v>1</v>
      </c>
      <c r="B391" s="4">
        <v>9</v>
      </c>
      <c r="C391" s="13" t="s">
        <v>886</v>
      </c>
      <c r="D391" s="7">
        <v>1485400</v>
      </c>
      <c r="E391" s="7">
        <v>6472030</v>
      </c>
      <c r="F391" s="4">
        <v>15</v>
      </c>
      <c r="G391" s="9">
        <v>33</v>
      </c>
      <c r="H391" s="6">
        <v>20.52</v>
      </c>
      <c r="I391" s="7">
        <v>58</v>
      </c>
      <c r="J391" s="7">
        <v>22</v>
      </c>
      <c r="K391" s="12">
        <v>16.559999999999999</v>
      </c>
      <c r="L391" s="19">
        <f t="shared" si="505"/>
        <v>15.5557</v>
      </c>
      <c r="M391" s="19">
        <f t="shared" si="506"/>
        <v>58.371266666666664</v>
      </c>
      <c r="N391" s="11">
        <f t="shared" si="507"/>
        <v>95489.113315376351</v>
      </c>
      <c r="O391" s="11">
        <f t="shared" si="508"/>
        <v>110876.98399555033</v>
      </c>
      <c r="P391" s="22">
        <f t="shared" si="465"/>
        <v>0</v>
      </c>
      <c r="Q391" s="11">
        <f t="shared" si="466"/>
        <v>3188.1928966520636</v>
      </c>
      <c r="R391" s="7">
        <f t="shared" si="478"/>
        <v>371</v>
      </c>
      <c r="S391" s="11">
        <f t="shared" si="467"/>
        <v>13990.237293125499</v>
      </c>
      <c r="T391" s="11">
        <f t="shared" si="468"/>
        <v>18187.308481063152</v>
      </c>
      <c r="AB391" s="4">
        <f t="shared" si="479"/>
        <v>0</v>
      </c>
      <c r="AC391" s="3">
        <f t="shared" si="480"/>
        <v>15</v>
      </c>
      <c r="AD391" s="42">
        <f t="shared" si="481"/>
        <v>33.341999999999999</v>
      </c>
      <c r="AE391" s="3">
        <f t="shared" si="482"/>
        <v>58</v>
      </c>
      <c r="AF391" s="42">
        <f t="shared" si="483"/>
        <v>22.276</v>
      </c>
      <c r="AJ391" s="3">
        <v>9</v>
      </c>
      <c r="AK391" s="3">
        <v>1</v>
      </c>
      <c r="AL391" t="s">
        <v>2226</v>
      </c>
    </row>
    <row r="392" spans="1:38" x14ac:dyDescent="0.2">
      <c r="A392" s="4">
        <v>1</v>
      </c>
      <c r="B392" s="4">
        <v>9</v>
      </c>
      <c r="C392" s="13" t="s">
        <v>915</v>
      </c>
      <c r="D392" s="7">
        <v>1485400</v>
      </c>
      <c r="E392" s="7">
        <v>6472030</v>
      </c>
      <c r="F392" s="4">
        <v>15</v>
      </c>
      <c r="G392" s="9">
        <v>33</v>
      </c>
      <c r="H392" s="6">
        <v>20.52</v>
      </c>
      <c r="I392" s="7">
        <v>58</v>
      </c>
      <c r="J392" s="7">
        <v>22</v>
      </c>
      <c r="K392" s="12">
        <v>16.559999999999999</v>
      </c>
      <c r="L392" s="19">
        <f t="shared" si="505"/>
        <v>15.5557</v>
      </c>
      <c r="M392" s="19">
        <f t="shared" si="506"/>
        <v>58.371266666666664</v>
      </c>
      <c r="N392" s="11">
        <f t="shared" si="507"/>
        <v>95489.113315376351</v>
      </c>
      <c r="O392" s="11">
        <f t="shared" si="508"/>
        <v>110876.98399555033</v>
      </c>
      <c r="P392" s="22">
        <f t="shared" si="465"/>
        <v>0</v>
      </c>
      <c r="Q392" s="11">
        <f t="shared" si="466"/>
        <v>3188.1928966520636</v>
      </c>
      <c r="R392" s="7">
        <f t="shared" si="478"/>
        <v>372</v>
      </c>
      <c r="S392" s="11">
        <f t="shared" si="467"/>
        <v>13952.629128359031</v>
      </c>
      <c r="T392" s="11">
        <f t="shared" si="468"/>
        <v>18138.417866866741</v>
      </c>
      <c r="AB392" s="4">
        <f t="shared" si="479"/>
        <v>0</v>
      </c>
      <c r="AC392" s="3">
        <f t="shared" si="480"/>
        <v>15</v>
      </c>
      <c r="AD392" s="42">
        <f t="shared" si="481"/>
        <v>33.341999999999999</v>
      </c>
      <c r="AE392" s="3">
        <f t="shared" si="482"/>
        <v>58</v>
      </c>
      <c r="AF392" s="42">
        <f t="shared" si="483"/>
        <v>22.276</v>
      </c>
      <c r="AJ392" s="3">
        <v>9</v>
      </c>
      <c r="AK392" s="3">
        <v>1</v>
      </c>
      <c r="AL392" t="s">
        <v>2226</v>
      </c>
    </row>
    <row r="393" spans="1:38" x14ac:dyDescent="0.2">
      <c r="B393" s="4">
        <v>8</v>
      </c>
      <c r="C393" s="13" t="s">
        <v>916</v>
      </c>
      <c r="D393" s="29">
        <v>1488064</v>
      </c>
      <c r="E393" s="29">
        <v>6469373</v>
      </c>
      <c r="F393" s="4">
        <v>15</v>
      </c>
      <c r="G393" s="9">
        <v>36</v>
      </c>
      <c r="H393" s="6">
        <v>4.87</v>
      </c>
      <c r="I393" s="7">
        <v>58</v>
      </c>
      <c r="J393" s="7">
        <v>20</v>
      </c>
      <c r="K393" s="12">
        <v>50.96</v>
      </c>
      <c r="L393" s="19">
        <f t="shared" si="505"/>
        <v>15.601352777777779</v>
      </c>
      <c r="M393" s="19">
        <f t="shared" si="506"/>
        <v>58.34748888888889</v>
      </c>
      <c r="N393" s="11">
        <f t="shared" si="507"/>
        <v>95380.446887885613</v>
      </c>
      <c r="O393" s="11">
        <f t="shared" si="508"/>
        <v>110876.63108038163</v>
      </c>
      <c r="P393" s="22">
        <f t="shared" si="465"/>
        <v>3.7625184384930264</v>
      </c>
      <c r="Q393" s="11">
        <f t="shared" si="466"/>
        <v>3191.9554150905565</v>
      </c>
      <c r="R393" s="7">
        <f t="shared" si="478"/>
        <v>373</v>
      </c>
      <c r="S393" s="11">
        <f t="shared" si="467"/>
        <v>13931.644546293366</v>
      </c>
      <c r="T393" s="11">
        <f t="shared" si="468"/>
        <v>18111.137910181376</v>
      </c>
      <c r="AB393" s="4">
        <f t="shared" si="479"/>
        <v>0</v>
      </c>
      <c r="AC393" s="3">
        <f t="shared" si="480"/>
        <v>15</v>
      </c>
      <c r="AD393" s="42">
        <f t="shared" si="481"/>
        <v>36.081166666666668</v>
      </c>
      <c r="AE393" s="3">
        <f t="shared" si="482"/>
        <v>58</v>
      </c>
      <c r="AF393" s="42">
        <f t="shared" si="483"/>
        <v>20.849333333333334</v>
      </c>
      <c r="AJ393" s="3">
        <v>9</v>
      </c>
      <c r="AL393" t="s">
        <v>321</v>
      </c>
    </row>
    <row r="394" spans="1:38" x14ac:dyDescent="0.2">
      <c r="B394" s="4">
        <v>9</v>
      </c>
      <c r="C394" s="13" t="s">
        <v>917</v>
      </c>
      <c r="D394" s="7">
        <v>1488415</v>
      </c>
      <c r="E394" s="7">
        <v>6469125</v>
      </c>
      <c r="F394" s="4">
        <v>15</v>
      </c>
      <c r="G394" s="9">
        <v>36</v>
      </c>
      <c r="H394" s="6">
        <v>26.52</v>
      </c>
      <c r="I394" s="7">
        <v>58</v>
      </c>
      <c r="J394" s="7">
        <v>20</v>
      </c>
      <c r="K394" s="12">
        <v>42.96</v>
      </c>
      <c r="L394" s="19">
        <f t="shared" si="505"/>
        <v>15.607366666666667</v>
      </c>
      <c r="M394" s="19">
        <f t="shared" si="506"/>
        <v>58.345266666666667</v>
      </c>
      <c r="N394" s="11">
        <f t="shared" si="507"/>
        <v>95366.183917423608</v>
      </c>
      <c r="O394" s="11">
        <f t="shared" si="508"/>
        <v>110876.60352910662</v>
      </c>
      <c r="P394" s="22">
        <f t="shared" si="465"/>
        <v>0.42977319599993674</v>
      </c>
      <c r="Q394" s="11">
        <f t="shared" si="466"/>
        <v>3192.3851882865565</v>
      </c>
      <c r="R394" s="7">
        <f t="shared" si="478"/>
        <v>374</v>
      </c>
      <c r="S394" s="11">
        <f t="shared" si="467"/>
        <v>13896.264937247364</v>
      </c>
      <c r="T394" s="11">
        <f t="shared" si="468"/>
        <v>18065.144418421572</v>
      </c>
      <c r="AB394" s="4">
        <f t="shared" si="479"/>
        <v>0</v>
      </c>
      <c r="AC394" s="3">
        <f t="shared" si="480"/>
        <v>15</v>
      </c>
      <c r="AD394" s="42">
        <f t="shared" si="481"/>
        <v>36.442</v>
      </c>
      <c r="AE394" s="3">
        <f t="shared" si="482"/>
        <v>58</v>
      </c>
      <c r="AF394" s="42">
        <f t="shared" si="483"/>
        <v>20.716000000000001</v>
      </c>
      <c r="AJ394" s="3">
        <v>7</v>
      </c>
      <c r="AK394" s="3">
        <v>1</v>
      </c>
      <c r="AL394" t="s">
        <v>321</v>
      </c>
    </row>
    <row r="395" spans="1:38" x14ac:dyDescent="0.2">
      <c r="A395" s="63">
        <v>0.5</v>
      </c>
      <c r="B395" s="4">
        <v>9</v>
      </c>
      <c r="C395" s="13" t="s">
        <v>2822</v>
      </c>
      <c r="D395" s="29">
        <v>1486834</v>
      </c>
      <c r="E395" s="29">
        <v>6475194</v>
      </c>
      <c r="F395" s="23"/>
      <c r="G395" s="10"/>
      <c r="H395" s="38"/>
      <c r="I395" s="8"/>
      <c r="J395" s="8"/>
      <c r="K395" s="17"/>
      <c r="L395" s="20"/>
      <c r="M395" s="20"/>
      <c r="N395" s="16"/>
      <c r="O395" s="16"/>
      <c r="P395" s="22">
        <f t="shared" si="465"/>
        <v>6.2715486125836577</v>
      </c>
      <c r="Q395" s="11">
        <f t="shared" si="466"/>
        <v>3198.65673689914</v>
      </c>
      <c r="R395" s="7">
        <f t="shared" si="478"/>
        <v>375</v>
      </c>
      <c r="S395" s="11">
        <f t="shared" si="467"/>
        <v>13886.435113791467</v>
      </c>
      <c r="T395" s="11">
        <f t="shared" si="468"/>
        <v>18052.365647928909</v>
      </c>
      <c r="AB395" s="4">
        <f t="shared" ref="AB395" si="542">SUM(U395:AA395)</f>
        <v>0</v>
      </c>
      <c r="AC395" s="3">
        <f t="shared" ref="AC395" si="543">F395</f>
        <v>0</v>
      </c>
      <c r="AD395" s="42">
        <f t="shared" ref="AD395" si="544">G395+H395/60</f>
        <v>0</v>
      </c>
      <c r="AE395" s="3">
        <f t="shared" ref="AE395" si="545">I395</f>
        <v>0</v>
      </c>
      <c r="AF395" s="42">
        <f t="shared" ref="AF395" si="546">J395+K395/60</f>
        <v>0</v>
      </c>
      <c r="AG395" s="23"/>
      <c r="AH395" s="23"/>
      <c r="AI395" s="23"/>
      <c r="AJ395" s="57">
        <v>9</v>
      </c>
      <c r="AK395" s="57"/>
      <c r="AL395" s="13" t="s">
        <v>2944</v>
      </c>
    </row>
    <row r="396" spans="1:38" x14ac:dyDescent="0.2">
      <c r="B396" s="4">
        <v>8</v>
      </c>
      <c r="C396" s="13" t="s">
        <v>937</v>
      </c>
      <c r="D396" s="29">
        <v>1488760</v>
      </c>
      <c r="E396" s="29">
        <v>6476505</v>
      </c>
      <c r="F396" s="4">
        <v>15</v>
      </c>
      <c r="G396" s="9">
        <v>36</v>
      </c>
      <c r="H396" s="6">
        <v>46.44</v>
      </c>
      <c r="I396" s="7">
        <v>58</v>
      </c>
      <c r="J396" s="7">
        <v>24</v>
      </c>
      <c r="K396" s="12">
        <v>41.52</v>
      </c>
      <c r="L396" s="19">
        <f t="shared" si="505"/>
        <v>15.6129</v>
      </c>
      <c r="M396" s="19">
        <f t="shared" si="506"/>
        <v>58.411533333333331</v>
      </c>
      <c r="N396" s="11">
        <f t="shared" si="507"/>
        <v>95354.48251125672</v>
      </c>
      <c r="O396" s="11">
        <f t="shared" si="508"/>
        <v>110877.16124555311</v>
      </c>
      <c r="P396" s="22">
        <f t="shared" si="465"/>
        <v>2.3298491367468408</v>
      </c>
      <c r="Q396" s="11">
        <f t="shared" si="466"/>
        <v>3200.9865860358868</v>
      </c>
      <c r="R396" s="7">
        <f t="shared" si="478"/>
        <v>376</v>
      </c>
      <c r="S396" s="11">
        <f t="shared" si="467"/>
        <v>13859.590856559636</v>
      </c>
      <c r="T396" s="11">
        <f t="shared" si="468"/>
        <v>18017.468113527528</v>
      </c>
      <c r="AB396" s="4">
        <f t="shared" ref="AB396" si="547">SUM(U396:AA396)</f>
        <v>0</v>
      </c>
      <c r="AC396" s="3">
        <f t="shared" si="480"/>
        <v>15</v>
      </c>
      <c r="AD396" s="42">
        <f t="shared" si="481"/>
        <v>36.774000000000001</v>
      </c>
      <c r="AE396" s="3">
        <f t="shared" si="482"/>
        <v>58</v>
      </c>
      <c r="AF396" s="42">
        <f t="shared" si="483"/>
        <v>24.692</v>
      </c>
      <c r="AJ396" s="3">
        <v>9</v>
      </c>
      <c r="AK396" s="57" t="s">
        <v>2296</v>
      </c>
      <c r="AL396" s="13" t="s">
        <v>560</v>
      </c>
    </row>
    <row r="397" spans="1:38" x14ac:dyDescent="0.2">
      <c r="A397" s="4">
        <v>1</v>
      </c>
      <c r="B397" s="4">
        <v>9</v>
      </c>
      <c r="C397" s="13" t="s">
        <v>2829</v>
      </c>
      <c r="D397" s="8">
        <v>1490100</v>
      </c>
      <c r="E397" s="8">
        <v>6477450</v>
      </c>
      <c r="G397" s="9"/>
      <c r="I397" s="7"/>
      <c r="J397" s="7"/>
      <c r="K397" s="12"/>
      <c r="L397" s="19"/>
      <c r="M397" s="19"/>
      <c r="N397" s="11"/>
      <c r="O397" s="11"/>
      <c r="P397" s="22">
        <f t="shared" si="465"/>
        <v>1.6397027169581686</v>
      </c>
      <c r="Q397" s="11">
        <f t="shared" si="466"/>
        <v>3202.6262887528451</v>
      </c>
      <c r="R397" s="7">
        <f t="shared" si="478"/>
        <v>377</v>
      </c>
      <c r="S397" s="11">
        <f t="shared" si="467"/>
        <v>13829.908748248361</v>
      </c>
      <c r="T397" s="11">
        <f t="shared" si="468"/>
        <v>17978.88137272287</v>
      </c>
      <c r="V397" s="4">
        <v>9</v>
      </c>
      <c r="W397" s="4">
        <v>7</v>
      </c>
      <c r="AB397" s="4">
        <f t="shared" ref="AB397" si="548">SUM(U397:AA397)</f>
        <v>16</v>
      </c>
      <c r="AC397" s="3">
        <f t="shared" ref="AC397" si="549">F397</f>
        <v>0</v>
      </c>
      <c r="AD397" s="42">
        <f t="shared" ref="AD397" si="550">G397+H397/60</f>
        <v>0</v>
      </c>
      <c r="AE397" s="3">
        <f t="shared" ref="AE397" si="551">I397</f>
        <v>0</v>
      </c>
      <c r="AF397" s="42">
        <f t="shared" ref="AF397" si="552">J397+K397/60</f>
        <v>0</v>
      </c>
      <c r="AJ397" s="3">
        <v>9</v>
      </c>
      <c r="AK397" s="3">
        <v>1</v>
      </c>
      <c r="AL397" s="13" t="s">
        <v>2945</v>
      </c>
    </row>
    <row r="398" spans="1:38" x14ac:dyDescent="0.2">
      <c r="A398" s="4">
        <v>1</v>
      </c>
      <c r="B398" s="4">
        <v>9</v>
      </c>
      <c r="C398" s="13" t="s">
        <v>918</v>
      </c>
      <c r="D398" s="7">
        <v>1489910</v>
      </c>
      <c r="E398" s="7">
        <v>6477580</v>
      </c>
      <c r="F398" s="4">
        <v>15</v>
      </c>
      <c r="G398" s="9">
        <v>37</v>
      </c>
      <c r="H398" s="6">
        <v>57.12</v>
      </c>
      <c r="I398" s="7">
        <v>58</v>
      </c>
      <c r="J398" s="7">
        <v>25</v>
      </c>
      <c r="K398" s="12">
        <v>16.38</v>
      </c>
      <c r="L398" s="19">
        <f t="shared" si="505"/>
        <v>15.632533333333333</v>
      </c>
      <c r="M398" s="19">
        <f t="shared" si="506"/>
        <v>58.421216666666666</v>
      </c>
      <c r="N398" s="11">
        <f t="shared" si="507"/>
        <v>95308.28869707619</v>
      </c>
      <c r="O398" s="11">
        <f t="shared" si="508"/>
        <v>110877.18417367207</v>
      </c>
      <c r="P398" s="22">
        <f t="shared" si="465"/>
        <v>0.23021728866442678</v>
      </c>
      <c r="Q398" s="11">
        <f t="shared" si="466"/>
        <v>3202.8565060415094</v>
      </c>
      <c r="R398" s="7">
        <f t="shared" si="478"/>
        <v>378</v>
      </c>
      <c r="S398" s="11">
        <f t="shared" si="467"/>
        <v>13794.313205914226</v>
      </c>
      <c r="T398" s="11">
        <f t="shared" si="468"/>
        <v>17932.607167688493</v>
      </c>
      <c r="W398" s="4">
        <v>9</v>
      </c>
      <c r="AB398" s="4">
        <f t="shared" si="479"/>
        <v>9</v>
      </c>
      <c r="AC398" s="3">
        <f t="shared" si="480"/>
        <v>15</v>
      </c>
      <c r="AD398" s="42">
        <f t="shared" si="481"/>
        <v>37.951999999999998</v>
      </c>
      <c r="AE398" s="3">
        <f t="shared" si="482"/>
        <v>58</v>
      </c>
      <c r="AF398" s="42">
        <f t="shared" si="483"/>
        <v>25.273</v>
      </c>
      <c r="AJ398" s="3">
        <v>9</v>
      </c>
      <c r="AK398" s="3">
        <v>1</v>
      </c>
      <c r="AL398" t="s">
        <v>2248</v>
      </c>
    </row>
    <row r="399" spans="1:38" x14ac:dyDescent="0.2">
      <c r="B399" s="4">
        <v>9</v>
      </c>
      <c r="C399" s="13" t="s">
        <v>2250</v>
      </c>
      <c r="D399" s="7">
        <v>1494540</v>
      </c>
      <c r="E399" s="7">
        <v>6480810</v>
      </c>
      <c r="F399" s="4">
        <v>15</v>
      </c>
      <c r="G399" s="9">
        <v>42</v>
      </c>
      <c r="H399" s="6">
        <v>42.06</v>
      </c>
      <c r="I399" s="7">
        <v>58</v>
      </c>
      <c r="J399" s="7">
        <v>27</v>
      </c>
      <c r="K399" s="12">
        <v>1.08</v>
      </c>
      <c r="L399" s="19">
        <f t="shared" ref="L399:L435" si="553">(H399/60+G399)/60+F399</f>
        <v>15.711683333333333</v>
      </c>
      <c r="M399" s="19">
        <f t="shared" ref="M399:M435" si="554">(K399/60+J399)/60+I399</f>
        <v>58.450299999999999</v>
      </c>
      <c r="N399" s="11">
        <f t="shared" ref="N399:N435" si="555">D399/L399</f>
        <v>95122.843828530997</v>
      </c>
      <c r="O399" s="11">
        <f t="shared" ref="O399:O435" si="556">E399/M399</f>
        <v>110877.275223566</v>
      </c>
      <c r="P399" s="22">
        <f t="shared" si="465"/>
        <v>5.6453343567941126</v>
      </c>
      <c r="Q399" s="11">
        <f t="shared" si="466"/>
        <v>3208.5018403983036</v>
      </c>
      <c r="R399" s="7">
        <f t="shared" si="478"/>
        <v>379</v>
      </c>
      <c r="S399" s="11">
        <f t="shared" si="467"/>
        <v>13782.166216803267</v>
      </c>
      <c r="T399" s="11">
        <f t="shared" si="468"/>
        <v>17916.816081844248</v>
      </c>
      <c r="AB399" s="4">
        <f t="shared" si="479"/>
        <v>0</v>
      </c>
      <c r="AC399" s="3">
        <f t="shared" si="480"/>
        <v>15</v>
      </c>
      <c r="AD399" s="42">
        <f t="shared" si="481"/>
        <v>42.701000000000001</v>
      </c>
      <c r="AE399" s="3">
        <f t="shared" si="482"/>
        <v>58</v>
      </c>
      <c r="AF399" s="42">
        <f t="shared" si="483"/>
        <v>27.018000000000001</v>
      </c>
      <c r="AJ399" s="3">
        <v>9</v>
      </c>
      <c r="AL399" s="13" t="s">
        <v>2249</v>
      </c>
    </row>
    <row r="400" spans="1:38" x14ac:dyDescent="0.2">
      <c r="A400" s="4">
        <v>1</v>
      </c>
      <c r="B400" s="4">
        <v>9</v>
      </c>
      <c r="C400" s="13" t="s">
        <v>919</v>
      </c>
      <c r="D400" s="7">
        <v>1495270</v>
      </c>
      <c r="E400" s="7">
        <v>6471750</v>
      </c>
      <c r="F400" s="4">
        <v>15</v>
      </c>
      <c r="G400" s="9">
        <v>43</v>
      </c>
      <c r="H400" s="6">
        <v>27.66</v>
      </c>
      <c r="I400" s="7">
        <v>58</v>
      </c>
      <c r="J400" s="7">
        <v>22</v>
      </c>
      <c r="K400" s="12">
        <v>8.2799999999999994</v>
      </c>
      <c r="L400" s="19">
        <f t="shared" si="553"/>
        <v>15.724349999999999</v>
      </c>
      <c r="M400" s="19">
        <f t="shared" si="554"/>
        <v>58.368966666666665</v>
      </c>
      <c r="N400" s="11">
        <f t="shared" si="555"/>
        <v>95092.642939135796</v>
      </c>
      <c r="O400" s="11">
        <f t="shared" si="556"/>
        <v>110876.5559780911</v>
      </c>
      <c r="P400" s="22">
        <f t="shared" si="465"/>
        <v>9.0893619137979087</v>
      </c>
      <c r="Q400" s="11">
        <f t="shared" si="466"/>
        <v>3217.5912023121014</v>
      </c>
      <c r="R400" s="7">
        <f t="shared" si="478"/>
        <v>380</v>
      </c>
      <c r="S400" s="11">
        <f t="shared" si="467"/>
        <v>13784.838098326582</v>
      </c>
      <c r="T400" s="11">
        <f t="shared" si="468"/>
        <v>17920.289527824556</v>
      </c>
      <c r="V400" s="4">
        <v>9</v>
      </c>
      <c r="Y400" s="4">
        <v>9</v>
      </c>
      <c r="Z400" s="4">
        <v>9</v>
      </c>
      <c r="AB400" s="4">
        <f>SUM(U400:AA400)+22</f>
        <v>49</v>
      </c>
      <c r="AC400" s="3">
        <f t="shared" si="480"/>
        <v>15</v>
      </c>
      <c r="AD400" s="42">
        <f t="shared" si="481"/>
        <v>43.460999999999999</v>
      </c>
      <c r="AE400" s="3">
        <f t="shared" si="482"/>
        <v>58</v>
      </c>
      <c r="AF400" s="42">
        <f t="shared" si="483"/>
        <v>22.138000000000002</v>
      </c>
      <c r="AG400" s="4">
        <v>1</v>
      </c>
      <c r="AJ400" s="3">
        <v>9</v>
      </c>
      <c r="AK400" s="57" t="s">
        <v>2296</v>
      </c>
      <c r="AL400" t="s">
        <v>2251</v>
      </c>
    </row>
    <row r="401" spans="1:38" x14ac:dyDescent="0.2">
      <c r="B401" s="4">
        <v>7</v>
      </c>
      <c r="C401" s="13" t="s">
        <v>2828</v>
      </c>
      <c r="D401" s="29">
        <v>1495496</v>
      </c>
      <c r="E401" s="29">
        <v>6467340</v>
      </c>
      <c r="G401" s="9"/>
      <c r="I401" s="7"/>
      <c r="J401" s="7"/>
      <c r="K401" s="12"/>
      <c r="L401" s="19"/>
      <c r="M401" s="19"/>
      <c r="N401" s="11"/>
      <c r="O401" s="11"/>
      <c r="P401" s="22">
        <f t="shared" si="465"/>
        <v>4.4157871325506619</v>
      </c>
      <c r="Q401" s="11">
        <f t="shared" si="466"/>
        <v>3222.0069894446519</v>
      </c>
      <c r="R401" s="7">
        <f t="shared" si="478"/>
        <v>381</v>
      </c>
      <c r="S401" s="11">
        <f t="shared" si="467"/>
        <v>13767.525928650639</v>
      </c>
      <c r="T401" s="11">
        <f t="shared" si="468"/>
        <v>17897.783707245831</v>
      </c>
      <c r="AB401" s="4">
        <f t="shared" ref="AB401" si="557">SUM(U401:AA401)</f>
        <v>0</v>
      </c>
      <c r="AC401" s="3">
        <f t="shared" ref="AC401" si="558">F401</f>
        <v>0</v>
      </c>
      <c r="AD401" s="42">
        <f t="shared" ref="AD401" si="559">G401+H401/60</f>
        <v>0</v>
      </c>
      <c r="AE401" s="3">
        <f t="shared" ref="AE401" si="560">I401</f>
        <v>0</v>
      </c>
      <c r="AF401" s="42">
        <f t="shared" ref="AF401" si="561">J401+K401/60</f>
        <v>0</v>
      </c>
      <c r="AJ401" s="3">
        <v>9</v>
      </c>
      <c r="AL401" s="13" t="s">
        <v>426</v>
      </c>
    </row>
    <row r="402" spans="1:38" x14ac:dyDescent="0.2">
      <c r="B402" s="4">
        <v>9</v>
      </c>
      <c r="C402" s="13" t="s">
        <v>920</v>
      </c>
      <c r="D402" s="7">
        <v>1496860</v>
      </c>
      <c r="E402" s="7">
        <v>6475640</v>
      </c>
      <c r="F402" s="4">
        <v>15</v>
      </c>
      <c r="G402" s="9">
        <v>45</v>
      </c>
      <c r="H402" s="6">
        <v>5.34</v>
      </c>
      <c r="I402" s="7">
        <v>58</v>
      </c>
      <c r="J402" s="7">
        <v>24</v>
      </c>
      <c r="K402" s="12">
        <v>14.04</v>
      </c>
      <c r="L402" s="19">
        <f t="shared" si="553"/>
        <v>15.751483333333333</v>
      </c>
      <c r="M402" s="19">
        <f t="shared" si="554"/>
        <v>58.4039</v>
      </c>
      <c r="N402" s="11">
        <f t="shared" si="555"/>
        <v>95029.780264080953</v>
      </c>
      <c r="O402" s="11">
        <f t="shared" si="556"/>
        <v>110876.84212869346</v>
      </c>
      <c r="P402" s="22">
        <f t="shared" si="465"/>
        <v>8.4113314047182808</v>
      </c>
      <c r="Q402" s="11">
        <f t="shared" si="466"/>
        <v>3230.41832084937</v>
      </c>
      <c r="R402" s="7">
        <f t="shared" si="478"/>
        <v>382</v>
      </c>
      <c r="S402" s="11">
        <f t="shared" si="467"/>
        <v>13767.332529693127</v>
      </c>
      <c r="T402" s="11">
        <f t="shared" si="468"/>
        <v>17897.532288601065</v>
      </c>
      <c r="AB402" s="4">
        <f t="shared" si="479"/>
        <v>0</v>
      </c>
      <c r="AC402" s="3">
        <f t="shared" si="480"/>
        <v>15</v>
      </c>
      <c r="AD402" s="42">
        <f t="shared" si="481"/>
        <v>45.088999999999999</v>
      </c>
      <c r="AE402" s="3">
        <f t="shared" si="482"/>
        <v>58</v>
      </c>
      <c r="AF402" s="42">
        <f t="shared" si="483"/>
        <v>24.234000000000002</v>
      </c>
      <c r="AJ402" s="3">
        <v>9</v>
      </c>
      <c r="AL402" t="s">
        <v>2252</v>
      </c>
    </row>
    <row r="403" spans="1:38" x14ac:dyDescent="0.2">
      <c r="A403" s="4">
        <v>1</v>
      </c>
      <c r="B403" s="4">
        <v>9</v>
      </c>
      <c r="C403" s="13" t="s">
        <v>921</v>
      </c>
      <c r="D403" s="29">
        <v>1500021</v>
      </c>
      <c r="E403" s="29">
        <v>6478504</v>
      </c>
      <c r="F403" s="4">
        <v>15</v>
      </c>
      <c r="G403" s="9">
        <v>48</v>
      </c>
      <c r="H403" s="6">
        <v>19.920000000000002</v>
      </c>
      <c r="I403" s="7">
        <v>58</v>
      </c>
      <c r="J403" s="7">
        <v>25</v>
      </c>
      <c r="K403" s="12">
        <v>46.68</v>
      </c>
      <c r="L403" s="19">
        <f t="shared" si="553"/>
        <v>15.805533333333333</v>
      </c>
      <c r="M403" s="19">
        <f t="shared" si="554"/>
        <v>58.429633333333335</v>
      </c>
      <c r="N403" s="11">
        <f t="shared" si="555"/>
        <v>94904.80127212833</v>
      </c>
      <c r="O403" s="11">
        <f t="shared" si="556"/>
        <v>110877.02644035076</v>
      </c>
      <c r="P403" s="22">
        <f t="shared" si="465"/>
        <v>4.2654914136591575</v>
      </c>
      <c r="Q403" s="11">
        <f t="shared" si="466"/>
        <v>3234.6838122630293</v>
      </c>
      <c r="R403" s="7">
        <f t="shared" si="478"/>
        <v>383</v>
      </c>
      <c r="S403" s="11">
        <f t="shared" si="467"/>
        <v>13749.517614527967</v>
      </c>
      <c r="T403" s="11">
        <f t="shared" si="468"/>
        <v>17874.372898886359</v>
      </c>
      <c r="AB403" s="4">
        <f t="shared" si="479"/>
        <v>0</v>
      </c>
      <c r="AC403" s="3">
        <f t="shared" si="480"/>
        <v>15</v>
      </c>
      <c r="AD403" s="42">
        <f t="shared" si="481"/>
        <v>48.332000000000001</v>
      </c>
      <c r="AE403" s="3">
        <f t="shared" si="482"/>
        <v>58</v>
      </c>
      <c r="AF403" s="42">
        <f t="shared" si="483"/>
        <v>25.777999999999999</v>
      </c>
      <c r="AJ403" s="3">
        <v>7</v>
      </c>
      <c r="AK403" s="57" t="s">
        <v>2998</v>
      </c>
      <c r="AL403" t="s">
        <v>436</v>
      </c>
    </row>
    <row r="404" spans="1:38" x14ac:dyDescent="0.2">
      <c r="A404" s="4">
        <v>1</v>
      </c>
      <c r="B404" s="4">
        <v>8</v>
      </c>
      <c r="C404" s="13" t="s">
        <v>922</v>
      </c>
      <c r="D404" s="7">
        <v>1501420</v>
      </c>
      <c r="E404" s="7">
        <v>6480950</v>
      </c>
      <c r="F404" s="4">
        <v>15</v>
      </c>
      <c r="G404" s="9">
        <v>49</v>
      </c>
      <c r="H404" s="6">
        <v>46.26</v>
      </c>
      <c r="I404" s="7">
        <v>58</v>
      </c>
      <c r="J404" s="7">
        <v>27</v>
      </c>
      <c r="K404" s="12">
        <v>5.7</v>
      </c>
      <c r="L404" s="19">
        <f t="shared" si="553"/>
        <v>15.829516666666667</v>
      </c>
      <c r="M404" s="19">
        <f t="shared" si="554"/>
        <v>58.451583333333332</v>
      </c>
      <c r="N404" s="11">
        <f t="shared" si="555"/>
        <v>94849.390010855248</v>
      </c>
      <c r="O404" s="11">
        <f t="shared" si="556"/>
        <v>110877.23600301675</v>
      </c>
      <c r="P404" s="22">
        <f t="shared" si="465"/>
        <v>2.817821321517743</v>
      </c>
      <c r="Q404" s="11">
        <f t="shared" si="466"/>
        <v>3237.5016335845471</v>
      </c>
      <c r="R404" s="7">
        <f t="shared" si="478"/>
        <v>384</v>
      </c>
      <c r="S404" s="11">
        <f t="shared" si="467"/>
        <v>13725.657967384484</v>
      </c>
      <c r="T404" s="11">
        <f t="shared" si="468"/>
        <v>17843.35535759983</v>
      </c>
      <c r="W404" s="4">
        <v>9</v>
      </c>
      <c r="AB404" s="4">
        <f t="shared" si="479"/>
        <v>9</v>
      </c>
      <c r="AC404" s="3">
        <f t="shared" si="480"/>
        <v>15</v>
      </c>
      <c r="AD404" s="42">
        <f t="shared" si="481"/>
        <v>49.771000000000001</v>
      </c>
      <c r="AE404" s="3">
        <f t="shared" si="482"/>
        <v>58</v>
      </c>
      <c r="AF404" s="42">
        <f t="shared" si="483"/>
        <v>27.094999999999999</v>
      </c>
      <c r="AJ404" s="3">
        <v>8</v>
      </c>
      <c r="AK404" s="57" t="s">
        <v>2998</v>
      </c>
      <c r="AL404" t="s">
        <v>2254</v>
      </c>
    </row>
    <row r="405" spans="1:38" x14ac:dyDescent="0.2">
      <c r="A405" s="4">
        <v>1</v>
      </c>
      <c r="B405" s="4">
        <v>9</v>
      </c>
      <c r="C405" s="13" t="s">
        <v>2256</v>
      </c>
      <c r="D405" s="7">
        <v>1501420</v>
      </c>
      <c r="E405" s="7">
        <v>6480950</v>
      </c>
      <c r="G405" s="9"/>
      <c r="I405" s="7"/>
      <c r="J405" s="7"/>
      <c r="K405" s="12"/>
      <c r="L405" s="19"/>
      <c r="M405" s="19"/>
      <c r="N405" s="11"/>
      <c r="O405" s="11"/>
      <c r="P405" s="22">
        <f t="shared" si="465"/>
        <v>0</v>
      </c>
      <c r="Q405" s="11">
        <f t="shared" si="466"/>
        <v>3237.5016335845471</v>
      </c>
      <c r="R405" s="7">
        <f t="shared" si="478"/>
        <v>385</v>
      </c>
      <c r="S405" s="11">
        <f t="shared" si="467"/>
        <v>13690.006907728943</v>
      </c>
      <c r="T405" s="11">
        <f t="shared" si="468"/>
        <v>17797.008980047627</v>
      </c>
      <c r="V405" s="4">
        <v>9</v>
      </c>
      <c r="AB405" s="4">
        <f>SUM(U405:AA405)+20</f>
        <v>29</v>
      </c>
      <c r="AC405" s="3">
        <f t="shared" ref="AC405" si="562">F405</f>
        <v>0</v>
      </c>
      <c r="AD405" s="42">
        <f t="shared" ref="AD405" si="563">G405+H405/60</f>
        <v>0</v>
      </c>
      <c r="AE405" s="3">
        <f t="shared" ref="AE405" si="564">I405</f>
        <v>0</v>
      </c>
      <c r="AF405" s="42">
        <f t="shared" ref="AF405" si="565">J405+K405/60</f>
        <v>0</v>
      </c>
      <c r="AJ405" s="3">
        <v>9</v>
      </c>
      <c r="AL405" t="s">
        <v>2257</v>
      </c>
    </row>
    <row r="406" spans="1:38" x14ac:dyDescent="0.2">
      <c r="B406" s="4">
        <v>9</v>
      </c>
      <c r="C406" s="13" t="s">
        <v>2255</v>
      </c>
      <c r="D406" s="7">
        <v>1501420</v>
      </c>
      <c r="E406" s="7">
        <v>6480950</v>
      </c>
      <c r="F406" s="4">
        <v>15</v>
      </c>
      <c r="G406" s="9">
        <v>49</v>
      </c>
      <c r="H406" s="6">
        <v>46.26</v>
      </c>
      <c r="I406" s="7">
        <v>58</v>
      </c>
      <c r="J406" s="7">
        <v>27</v>
      </c>
      <c r="K406" s="12">
        <v>5.7</v>
      </c>
      <c r="L406" s="19">
        <f t="shared" si="553"/>
        <v>15.829516666666667</v>
      </c>
      <c r="M406" s="19">
        <f t="shared" si="554"/>
        <v>58.451583333333332</v>
      </c>
      <c r="N406" s="11">
        <f t="shared" si="555"/>
        <v>94849.390010855248</v>
      </c>
      <c r="O406" s="11">
        <f t="shared" si="556"/>
        <v>110877.23600301675</v>
      </c>
      <c r="P406" s="22">
        <f t="shared" si="465"/>
        <v>0</v>
      </c>
      <c r="Q406" s="11">
        <f t="shared" si="466"/>
        <v>3237.5016335845471</v>
      </c>
      <c r="R406" s="7">
        <f t="shared" si="478"/>
        <v>386</v>
      </c>
      <c r="S406" s="11">
        <f t="shared" si="467"/>
        <v>13654.540568589748</v>
      </c>
      <c r="T406" s="11">
        <f t="shared" si="468"/>
        <v>17750.902739166671</v>
      </c>
      <c r="AB406" s="4">
        <f t="shared" si="479"/>
        <v>0</v>
      </c>
      <c r="AC406" s="3">
        <f t="shared" si="480"/>
        <v>15</v>
      </c>
      <c r="AD406" s="42">
        <f t="shared" si="481"/>
        <v>49.771000000000001</v>
      </c>
      <c r="AE406" s="3">
        <f t="shared" si="482"/>
        <v>58</v>
      </c>
      <c r="AF406" s="42">
        <f t="shared" si="483"/>
        <v>27.094999999999999</v>
      </c>
      <c r="AJ406" s="3">
        <v>9</v>
      </c>
      <c r="AL406" t="s">
        <v>2253</v>
      </c>
    </row>
    <row r="407" spans="1:38" x14ac:dyDescent="0.2">
      <c r="A407" s="4">
        <v>1</v>
      </c>
      <c r="B407" s="4">
        <v>9</v>
      </c>
      <c r="C407" s="13" t="s">
        <v>923</v>
      </c>
      <c r="D407" s="7">
        <v>1501420</v>
      </c>
      <c r="E407" s="7">
        <v>6480950</v>
      </c>
      <c r="F407" s="4">
        <v>15</v>
      </c>
      <c r="G407" s="9">
        <v>49</v>
      </c>
      <c r="H407" s="6">
        <v>46.26</v>
      </c>
      <c r="I407" s="7">
        <v>58</v>
      </c>
      <c r="J407" s="7">
        <v>27</v>
      </c>
      <c r="K407" s="12">
        <v>5.7</v>
      </c>
      <c r="L407" s="19">
        <f t="shared" si="553"/>
        <v>15.829516666666667</v>
      </c>
      <c r="M407" s="19">
        <f t="shared" si="554"/>
        <v>58.451583333333332</v>
      </c>
      <c r="N407" s="11">
        <f t="shared" si="555"/>
        <v>94849.390010855248</v>
      </c>
      <c r="O407" s="11">
        <f t="shared" si="556"/>
        <v>110877.23600301675</v>
      </c>
      <c r="P407" s="22">
        <f t="shared" si="465"/>
        <v>0</v>
      </c>
      <c r="Q407" s="11">
        <f t="shared" si="466"/>
        <v>3237.5016335845471</v>
      </c>
      <c r="R407" s="7">
        <f t="shared" si="478"/>
        <v>387</v>
      </c>
      <c r="S407" s="11">
        <f t="shared" si="467"/>
        <v>13619.257518024917</v>
      </c>
      <c r="T407" s="11">
        <f t="shared" si="468"/>
        <v>17705.034773432391</v>
      </c>
      <c r="AB407" s="4">
        <f t="shared" si="479"/>
        <v>0</v>
      </c>
      <c r="AC407" s="3">
        <f t="shared" si="480"/>
        <v>15</v>
      </c>
      <c r="AD407" s="42">
        <f t="shared" si="481"/>
        <v>49.771000000000001</v>
      </c>
      <c r="AE407" s="3">
        <f t="shared" si="482"/>
        <v>58</v>
      </c>
      <c r="AF407" s="42">
        <f t="shared" si="483"/>
        <v>27.094999999999999</v>
      </c>
      <c r="AJ407" s="3">
        <v>9</v>
      </c>
      <c r="AK407" s="3">
        <v>1</v>
      </c>
      <c r="AL407" t="s">
        <v>2253</v>
      </c>
    </row>
    <row r="408" spans="1:38" x14ac:dyDescent="0.2">
      <c r="B408" s="4">
        <v>9</v>
      </c>
      <c r="C408" s="13" t="s">
        <v>924</v>
      </c>
      <c r="D408" s="29">
        <v>1506497</v>
      </c>
      <c r="E408" s="29">
        <v>6485997</v>
      </c>
      <c r="F408" s="4">
        <v>15</v>
      </c>
      <c r="G408" s="9">
        <v>54</v>
      </c>
      <c r="H408" s="6">
        <v>59.76</v>
      </c>
      <c r="I408" s="7">
        <v>58</v>
      </c>
      <c r="J408" s="7">
        <v>29</v>
      </c>
      <c r="K408" s="12">
        <v>48.66</v>
      </c>
      <c r="L408" s="19">
        <f t="shared" si="553"/>
        <v>15.916600000000001</v>
      </c>
      <c r="M408" s="19">
        <f t="shared" si="554"/>
        <v>58.496850000000002</v>
      </c>
      <c r="N408" s="11">
        <f t="shared" si="555"/>
        <v>94649.422615382675</v>
      </c>
      <c r="O408" s="11">
        <f t="shared" si="556"/>
        <v>110877.71392818587</v>
      </c>
      <c r="P408" s="22">
        <f t="shared" si="465"/>
        <v>7.1587804827358683</v>
      </c>
      <c r="Q408" s="11">
        <f t="shared" si="466"/>
        <v>3244.660414067283</v>
      </c>
      <c r="R408" s="7">
        <f t="shared" si="478"/>
        <v>388</v>
      </c>
      <c r="S408" s="11">
        <f t="shared" si="467"/>
        <v>13614.193696137982</v>
      </c>
      <c r="T408" s="11">
        <f t="shared" si="468"/>
        <v>17698.451804979377</v>
      </c>
      <c r="AB408" s="4">
        <f t="shared" si="479"/>
        <v>0</v>
      </c>
      <c r="AC408" s="3">
        <f t="shared" si="480"/>
        <v>15</v>
      </c>
      <c r="AD408" s="42">
        <f t="shared" si="481"/>
        <v>54.996000000000002</v>
      </c>
      <c r="AE408" s="3">
        <f t="shared" si="482"/>
        <v>58</v>
      </c>
      <c r="AF408" s="42">
        <f t="shared" si="483"/>
        <v>29.811</v>
      </c>
      <c r="AJ408" s="3">
        <v>9</v>
      </c>
      <c r="AL408" t="s">
        <v>24</v>
      </c>
    </row>
    <row r="409" spans="1:38" x14ac:dyDescent="0.2">
      <c r="B409" s="4">
        <v>8</v>
      </c>
      <c r="C409" s="13" t="s">
        <v>2259</v>
      </c>
      <c r="D409" s="7">
        <v>1508080</v>
      </c>
      <c r="E409" s="7">
        <v>6495300</v>
      </c>
      <c r="F409" s="4">
        <v>15</v>
      </c>
      <c r="G409" s="9">
        <v>56</v>
      </c>
      <c r="H409" s="6">
        <v>38.700000000000003</v>
      </c>
      <c r="I409" s="7">
        <v>58</v>
      </c>
      <c r="J409" s="7">
        <v>34</v>
      </c>
      <c r="K409" s="12">
        <v>49.26</v>
      </c>
      <c r="L409" s="19">
        <f t="shared" si="553"/>
        <v>15.944083333333333</v>
      </c>
      <c r="M409" s="19">
        <f t="shared" si="554"/>
        <v>58.580350000000003</v>
      </c>
      <c r="N409" s="11">
        <f t="shared" si="555"/>
        <v>94585.556815746691</v>
      </c>
      <c r="O409" s="11">
        <f t="shared" si="556"/>
        <v>110878.47716853859</v>
      </c>
      <c r="P409" s="22">
        <f t="shared" si="465"/>
        <v>9.4367207227934848</v>
      </c>
      <c r="Q409" s="11">
        <f t="shared" si="466"/>
        <v>3254.0971347900763</v>
      </c>
      <c r="R409" s="7">
        <f t="shared" si="478"/>
        <v>389</v>
      </c>
      <c r="S409" s="11">
        <f t="shared" si="467"/>
        <v>13618.689294185719</v>
      </c>
      <c r="T409" s="11">
        <f t="shared" si="468"/>
        <v>17704.296082441433</v>
      </c>
      <c r="V409" s="4">
        <v>9</v>
      </c>
      <c r="AB409" s="4">
        <f t="shared" si="479"/>
        <v>9</v>
      </c>
      <c r="AC409" s="3">
        <f t="shared" si="480"/>
        <v>15</v>
      </c>
      <c r="AD409" s="42">
        <f t="shared" si="481"/>
        <v>56.645000000000003</v>
      </c>
      <c r="AE409" s="3">
        <f t="shared" si="482"/>
        <v>58</v>
      </c>
      <c r="AF409" s="42">
        <f t="shared" si="483"/>
        <v>34.820999999999998</v>
      </c>
      <c r="AJ409" s="3">
        <v>9</v>
      </c>
      <c r="AL409" t="s">
        <v>2258</v>
      </c>
    </row>
    <row r="410" spans="1:38" x14ac:dyDescent="0.2">
      <c r="B410" s="4">
        <v>8</v>
      </c>
      <c r="C410" s="13" t="s">
        <v>925</v>
      </c>
      <c r="D410" s="7">
        <v>1508140</v>
      </c>
      <c r="E410" s="7">
        <v>6495780</v>
      </c>
      <c r="F410" s="4">
        <v>15</v>
      </c>
      <c r="G410" s="9">
        <v>56</v>
      </c>
      <c r="H410" s="6">
        <v>42.42</v>
      </c>
      <c r="I410" s="7">
        <v>58</v>
      </c>
      <c r="J410" s="7">
        <v>35</v>
      </c>
      <c r="K410" s="12">
        <v>4.74</v>
      </c>
      <c r="L410" s="19">
        <f t="shared" si="553"/>
        <v>15.945116666666667</v>
      </c>
      <c r="M410" s="19">
        <f t="shared" si="554"/>
        <v>58.584650000000003</v>
      </c>
      <c r="N410" s="11">
        <f t="shared" si="555"/>
        <v>94583.190046691408</v>
      </c>
      <c r="O410" s="11">
        <f t="shared" si="556"/>
        <v>110878.53217523702</v>
      </c>
      <c r="P410" s="22">
        <f t="shared" si="465"/>
        <v>0.48373546489791303</v>
      </c>
      <c r="Q410" s="11">
        <f t="shared" si="466"/>
        <v>3254.5808702549743</v>
      </c>
      <c r="R410" s="7">
        <f t="shared" si="478"/>
        <v>390</v>
      </c>
      <c r="S410" s="11">
        <f t="shared" si="467"/>
        <v>13585.788863525893</v>
      </c>
      <c r="T410" s="11">
        <f t="shared" si="468"/>
        <v>17661.525522583663</v>
      </c>
      <c r="AB410" s="4">
        <f t="shared" si="479"/>
        <v>0</v>
      </c>
      <c r="AC410" s="3">
        <f t="shared" si="480"/>
        <v>15</v>
      </c>
      <c r="AD410" s="42">
        <f t="shared" si="481"/>
        <v>56.707000000000001</v>
      </c>
      <c r="AE410" s="3">
        <f t="shared" si="482"/>
        <v>58</v>
      </c>
      <c r="AF410" s="42">
        <f t="shared" si="483"/>
        <v>35.079000000000001</v>
      </c>
      <c r="AJ410" s="3">
        <v>9</v>
      </c>
      <c r="AL410" t="s">
        <v>614</v>
      </c>
    </row>
    <row r="411" spans="1:38" x14ac:dyDescent="0.2">
      <c r="B411" s="4">
        <v>8</v>
      </c>
      <c r="C411" s="13" t="s">
        <v>926</v>
      </c>
      <c r="D411" s="29">
        <v>1511406</v>
      </c>
      <c r="E411" s="29">
        <v>6493998</v>
      </c>
      <c r="F411" s="4">
        <v>16</v>
      </c>
      <c r="G411" s="9">
        <v>0</v>
      </c>
      <c r="H411" s="6">
        <v>4.26</v>
      </c>
      <c r="I411" s="7">
        <v>58</v>
      </c>
      <c r="J411" s="7">
        <v>34</v>
      </c>
      <c r="K411" s="12">
        <v>6.9</v>
      </c>
      <c r="L411" s="19">
        <f t="shared" si="553"/>
        <v>16.001183333333334</v>
      </c>
      <c r="M411" s="19">
        <f t="shared" si="554"/>
        <v>58.568583333333336</v>
      </c>
      <c r="N411" s="11">
        <f t="shared" si="555"/>
        <v>94455.889199861253</v>
      </c>
      <c r="O411" s="11">
        <f t="shared" si="556"/>
        <v>110878.52275750793</v>
      </c>
      <c r="P411" s="22">
        <f t="shared" si="465"/>
        <v>3.7205214688266484</v>
      </c>
      <c r="Q411" s="11">
        <f t="shared" si="466"/>
        <v>3258.3013917238009</v>
      </c>
      <c r="R411" s="7">
        <f t="shared" si="478"/>
        <v>391</v>
      </c>
      <c r="S411" s="11">
        <f t="shared" si="467"/>
        <v>13566.533671934394</v>
      </c>
      <c r="T411" s="11">
        <f t="shared" si="468"/>
        <v>17636.493773514714</v>
      </c>
      <c r="AB411" s="4">
        <f t="shared" si="479"/>
        <v>0</v>
      </c>
      <c r="AC411" s="3">
        <f t="shared" si="480"/>
        <v>16</v>
      </c>
      <c r="AD411" s="42">
        <f t="shared" si="481"/>
        <v>7.0999999999999994E-2</v>
      </c>
      <c r="AE411" s="3">
        <f t="shared" si="482"/>
        <v>58</v>
      </c>
      <c r="AF411" s="42">
        <f t="shared" si="483"/>
        <v>34.115000000000002</v>
      </c>
      <c r="AJ411" s="3">
        <v>9</v>
      </c>
      <c r="AL411" t="s">
        <v>143</v>
      </c>
    </row>
    <row r="412" spans="1:38" x14ac:dyDescent="0.2">
      <c r="B412" s="4">
        <v>8</v>
      </c>
      <c r="C412" s="13" t="s">
        <v>927</v>
      </c>
      <c r="D412" s="7">
        <v>1509780</v>
      </c>
      <c r="E412" s="7">
        <v>6490770</v>
      </c>
      <c r="F412" s="4">
        <v>15</v>
      </c>
      <c r="G412" s="9">
        <v>58</v>
      </c>
      <c r="H412" s="6">
        <v>23.16</v>
      </c>
      <c r="I412" s="7">
        <v>58</v>
      </c>
      <c r="J412" s="7">
        <v>32</v>
      </c>
      <c r="K412" s="12">
        <v>22.74</v>
      </c>
      <c r="L412" s="19">
        <f t="shared" si="553"/>
        <v>15.973100000000001</v>
      </c>
      <c r="M412" s="19">
        <f t="shared" si="554"/>
        <v>58.539650000000002</v>
      </c>
      <c r="N412" s="11">
        <f t="shared" si="555"/>
        <v>94520.162022400153</v>
      </c>
      <c r="O412" s="11">
        <f t="shared" si="556"/>
        <v>110878.18256515029</v>
      </c>
      <c r="P412" s="22">
        <f t="shared" si="465"/>
        <v>3.6143962151374605</v>
      </c>
      <c r="Q412" s="11">
        <f t="shared" si="466"/>
        <v>3261.9157879389381</v>
      </c>
      <c r="R412" s="7">
        <f t="shared" si="478"/>
        <v>392</v>
      </c>
      <c r="S412" s="11">
        <f t="shared" si="467"/>
        <v>13546.935976440285</v>
      </c>
      <c r="T412" s="11">
        <f t="shared" si="468"/>
        <v>17611.016769372371</v>
      </c>
      <c r="AB412" s="4">
        <f t="shared" si="479"/>
        <v>0</v>
      </c>
      <c r="AC412" s="3">
        <f t="shared" si="480"/>
        <v>15</v>
      </c>
      <c r="AD412" s="42">
        <f t="shared" si="481"/>
        <v>58.386000000000003</v>
      </c>
      <c r="AE412" s="3">
        <f t="shared" si="482"/>
        <v>58</v>
      </c>
      <c r="AF412" s="42">
        <f t="shared" si="483"/>
        <v>32.378999999999998</v>
      </c>
      <c r="AJ412" s="3">
        <v>9</v>
      </c>
      <c r="AK412" s="57" t="s">
        <v>2296</v>
      </c>
      <c r="AL412" t="s">
        <v>2260</v>
      </c>
    </row>
    <row r="413" spans="1:38" x14ac:dyDescent="0.2">
      <c r="A413" s="4">
        <v>1</v>
      </c>
      <c r="B413" s="4">
        <v>8</v>
      </c>
      <c r="C413" s="13" t="s">
        <v>928</v>
      </c>
      <c r="D413" s="7">
        <v>1509780</v>
      </c>
      <c r="E413" s="7">
        <v>6490770</v>
      </c>
      <c r="F413" s="4">
        <v>15</v>
      </c>
      <c r="G413" s="9">
        <v>58</v>
      </c>
      <c r="H413" s="6">
        <v>23.16</v>
      </c>
      <c r="I413" s="7">
        <v>58</v>
      </c>
      <c r="J413" s="7">
        <v>32</v>
      </c>
      <c r="K413" s="12">
        <v>22.74</v>
      </c>
      <c r="L413" s="19">
        <f t="shared" si="553"/>
        <v>15.973100000000001</v>
      </c>
      <c r="M413" s="19">
        <f t="shared" si="554"/>
        <v>58.539650000000002</v>
      </c>
      <c r="N413" s="11">
        <f t="shared" si="555"/>
        <v>94520.162022400153</v>
      </c>
      <c r="O413" s="11">
        <f t="shared" si="556"/>
        <v>110878.18256515029</v>
      </c>
      <c r="P413" s="22">
        <f t="shared" ref="P413:P476" si="566">SQRT(POWER(D413-D412,2)+POWER(E413-E412,2))/1000</f>
        <v>0</v>
      </c>
      <c r="Q413" s="11">
        <f t="shared" ref="Q413:Q476" si="567">Q412+P413</f>
        <v>3261.9157879389381</v>
      </c>
      <c r="R413" s="7">
        <f t="shared" si="478"/>
        <v>393</v>
      </c>
      <c r="S413" s="11">
        <f t="shared" ref="S413:S476" si="568">Q413/R413*1628</f>
        <v>13512.465401436621</v>
      </c>
      <c r="T413" s="11">
        <f t="shared" ref="T413:T476" si="569">S413*1.3</f>
        <v>17566.205021867609</v>
      </c>
      <c r="AB413" s="4">
        <f t="shared" si="479"/>
        <v>0</v>
      </c>
      <c r="AC413" s="3">
        <f t="shared" si="480"/>
        <v>15</v>
      </c>
      <c r="AD413" s="42">
        <f t="shared" si="481"/>
        <v>58.386000000000003</v>
      </c>
      <c r="AE413" s="3">
        <f t="shared" si="482"/>
        <v>58</v>
      </c>
      <c r="AF413" s="42">
        <f t="shared" si="483"/>
        <v>32.378999999999998</v>
      </c>
      <c r="AJ413" s="3">
        <v>9</v>
      </c>
      <c r="AL413" t="s">
        <v>2260</v>
      </c>
    </row>
    <row r="414" spans="1:38" x14ac:dyDescent="0.2">
      <c r="B414" s="4">
        <v>9</v>
      </c>
      <c r="C414" s="13" t="s">
        <v>2834</v>
      </c>
      <c r="D414" s="29">
        <v>1510160</v>
      </c>
      <c r="E414" s="29">
        <v>6484349</v>
      </c>
      <c r="F414" s="4">
        <v>15</v>
      </c>
      <c r="G414" s="9">
        <v>58</v>
      </c>
      <c r="H414" s="6">
        <v>45.66</v>
      </c>
      <c r="I414" s="7">
        <v>58</v>
      </c>
      <c r="J414" s="7">
        <v>28</v>
      </c>
      <c r="K414" s="12">
        <v>55.14</v>
      </c>
      <c r="L414" s="19">
        <f t="shared" si="553"/>
        <v>15.97935</v>
      </c>
      <c r="M414" s="19">
        <f t="shared" si="554"/>
        <v>58.481983333333332</v>
      </c>
      <c r="N414" s="11">
        <f t="shared" si="555"/>
        <v>94506.973062108285</v>
      </c>
      <c r="O414" s="11">
        <f t="shared" si="556"/>
        <v>110877.7204603469</v>
      </c>
      <c r="P414" s="22">
        <f t="shared" si="566"/>
        <v>6.4322345261969422</v>
      </c>
      <c r="Q414" s="11">
        <f t="shared" si="567"/>
        <v>3268.3480224651353</v>
      </c>
      <c r="R414" s="7">
        <f t="shared" si="478"/>
        <v>394</v>
      </c>
      <c r="S414" s="11">
        <f t="shared" si="568"/>
        <v>13504.747666429543</v>
      </c>
      <c r="T414" s="11">
        <f t="shared" si="569"/>
        <v>17556.171966358404</v>
      </c>
      <c r="V414" s="4">
        <v>9</v>
      </c>
      <c r="AB414" s="4">
        <f t="shared" ref="AB414" si="570">SUM(U414:AA414)</f>
        <v>9</v>
      </c>
      <c r="AC414" s="3">
        <f t="shared" ref="AC414" si="571">F414</f>
        <v>15</v>
      </c>
      <c r="AD414" s="42">
        <f t="shared" ref="AD414" si="572">G414+H414/60</f>
        <v>58.761000000000003</v>
      </c>
      <c r="AE414" s="3">
        <f t="shared" ref="AE414" si="573">I414</f>
        <v>58</v>
      </c>
      <c r="AF414" s="42">
        <f t="shared" ref="AF414" si="574">J414+K414/60</f>
        <v>28.919</v>
      </c>
      <c r="AJ414" s="3">
        <v>9</v>
      </c>
      <c r="AK414" s="57">
        <v>1</v>
      </c>
      <c r="AL414" s="13" t="s">
        <v>2946</v>
      </c>
    </row>
    <row r="415" spans="1:38" x14ac:dyDescent="0.2">
      <c r="B415" s="4">
        <v>8</v>
      </c>
      <c r="C415" s="13" t="s">
        <v>2262</v>
      </c>
      <c r="D415" s="7">
        <v>1510530</v>
      </c>
      <c r="E415" s="7">
        <v>6482730</v>
      </c>
      <c r="F415" s="4">
        <v>15</v>
      </c>
      <c r="G415" s="9">
        <v>59</v>
      </c>
      <c r="H415" s="6">
        <v>8.2200000000000006</v>
      </c>
      <c r="I415" s="7">
        <v>58</v>
      </c>
      <c r="J415" s="7">
        <v>28</v>
      </c>
      <c r="K415" s="12">
        <v>2.82</v>
      </c>
      <c r="L415" s="19">
        <f t="shared" si="553"/>
        <v>15.985616666666667</v>
      </c>
      <c r="M415" s="19">
        <f t="shared" si="554"/>
        <v>58.467449999999999</v>
      </c>
      <c r="N415" s="11">
        <f t="shared" si="555"/>
        <v>94493.070333018113</v>
      </c>
      <c r="O415" s="11">
        <f t="shared" si="556"/>
        <v>110877.5908646606</v>
      </c>
      <c r="P415" s="22">
        <f t="shared" si="566"/>
        <v>1.6607410996299214</v>
      </c>
      <c r="Q415" s="11">
        <f t="shared" si="567"/>
        <v>3270.0087635647651</v>
      </c>
      <c r="R415" s="7">
        <f t="shared" si="478"/>
        <v>395</v>
      </c>
      <c r="S415" s="11">
        <f t="shared" si="568"/>
        <v>13477.403207806172</v>
      </c>
      <c r="T415" s="11">
        <f t="shared" si="569"/>
        <v>17520.624170148025</v>
      </c>
      <c r="AB415" s="4">
        <f t="shared" si="479"/>
        <v>0</v>
      </c>
      <c r="AC415" s="3">
        <f t="shared" si="480"/>
        <v>15</v>
      </c>
      <c r="AD415" s="42">
        <f t="shared" si="481"/>
        <v>59.137</v>
      </c>
      <c r="AE415" s="3">
        <f t="shared" si="482"/>
        <v>58</v>
      </c>
      <c r="AF415" s="42">
        <f t="shared" si="483"/>
        <v>28.047000000000001</v>
      </c>
      <c r="AJ415" s="3">
        <v>9</v>
      </c>
      <c r="AK415" s="3" t="s">
        <v>2296</v>
      </c>
      <c r="AL415" t="s">
        <v>2261</v>
      </c>
    </row>
    <row r="416" spans="1:38" x14ac:dyDescent="0.2">
      <c r="A416" s="4">
        <v>1</v>
      </c>
      <c r="B416" s="4">
        <v>8</v>
      </c>
      <c r="C416" s="13" t="s">
        <v>929</v>
      </c>
      <c r="D416" s="8">
        <v>1510840</v>
      </c>
      <c r="E416" s="8">
        <v>6483130</v>
      </c>
      <c r="F416" s="4">
        <v>15</v>
      </c>
      <c r="G416" s="9">
        <v>59</v>
      </c>
      <c r="H416" s="6">
        <v>27.42</v>
      </c>
      <c r="I416" s="7">
        <v>58</v>
      </c>
      <c r="J416" s="7">
        <v>28</v>
      </c>
      <c r="K416" s="12">
        <v>15.72</v>
      </c>
      <c r="L416" s="19">
        <f t="shared" si="553"/>
        <v>15.99095</v>
      </c>
      <c r="M416" s="19">
        <f t="shared" si="554"/>
        <v>58.471033333333331</v>
      </c>
      <c r="N416" s="11">
        <f t="shared" si="555"/>
        <v>94480.940782129896</v>
      </c>
      <c r="O416" s="11">
        <f t="shared" si="556"/>
        <v>110877.63684696297</v>
      </c>
      <c r="P416" s="22">
        <f t="shared" si="566"/>
        <v>0.50606323715519985</v>
      </c>
      <c r="Q416" s="11">
        <f t="shared" si="567"/>
        <v>3270.5148268019202</v>
      </c>
      <c r="R416" s="7">
        <f t="shared" si="478"/>
        <v>396</v>
      </c>
      <c r="S416" s="11">
        <f t="shared" si="568"/>
        <v>13445.449843519007</v>
      </c>
      <c r="T416" s="11">
        <f t="shared" si="569"/>
        <v>17479.084796574709</v>
      </c>
      <c r="X416" s="4">
        <v>9</v>
      </c>
      <c r="AB416" s="4">
        <f t="shared" si="479"/>
        <v>9</v>
      </c>
      <c r="AC416" s="3">
        <f t="shared" si="480"/>
        <v>15</v>
      </c>
      <c r="AD416" s="42">
        <f t="shared" si="481"/>
        <v>59.457000000000001</v>
      </c>
      <c r="AE416" s="3">
        <f t="shared" si="482"/>
        <v>58</v>
      </c>
      <c r="AF416" s="42">
        <f t="shared" si="483"/>
        <v>28.262</v>
      </c>
      <c r="AJ416" s="3">
        <v>9</v>
      </c>
      <c r="AK416" s="3">
        <v>1</v>
      </c>
      <c r="AL416" t="s">
        <v>193</v>
      </c>
    </row>
    <row r="417" spans="1:38" x14ac:dyDescent="0.2">
      <c r="B417" s="4">
        <v>8</v>
      </c>
      <c r="C417" s="13" t="s">
        <v>930</v>
      </c>
      <c r="D417" s="29">
        <v>1510848</v>
      </c>
      <c r="E417" s="29">
        <v>6483146</v>
      </c>
      <c r="F417" s="4">
        <v>15</v>
      </c>
      <c r="G417" s="9">
        <v>59</v>
      </c>
      <c r="H417" s="6">
        <v>27.36</v>
      </c>
      <c r="I417" s="7">
        <v>58</v>
      </c>
      <c r="J417" s="7">
        <v>28</v>
      </c>
      <c r="K417" s="12">
        <v>16.2</v>
      </c>
      <c r="L417" s="19">
        <f t="shared" si="553"/>
        <v>15.990933333333333</v>
      </c>
      <c r="M417" s="19">
        <f t="shared" si="554"/>
        <v>58.471166666666669</v>
      </c>
      <c r="N417" s="11">
        <f t="shared" si="555"/>
        <v>94481.539539072139</v>
      </c>
      <c r="O417" s="11">
        <f t="shared" si="556"/>
        <v>110877.65764892667</v>
      </c>
      <c r="P417" s="22">
        <f t="shared" si="566"/>
        <v>1.7888543819998319E-2</v>
      </c>
      <c r="Q417" s="11">
        <f t="shared" si="567"/>
        <v>3270.5327153457401</v>
      </c>
      <c r="R417" s="7">
        <f t="shared" ref="R417:R480" si="575">R416+1</f>
        <v>397</v>
      </c>
      <c r="S417" s="11">
        <f t="shared" si="568"/>
        <v>13411.655568218803</v>
      </c>
      <c r="T417" s="11">
        <f t="shared" si="569"/>
        <v>17435.152238684444</v>
      </c>
      <c r="AB417" s="4">
        <f t="shared" si="479"/>
        <v>0</v>
      </c>
      <c r="AC417" s="3">
        <f t="shared" si="480"/>
        <v>15</v>
      </c>
      <c r="AD417" s="42">
        <f t="shared" si="481"/>
        <v>59.456000000000003</v>
      </c>
      <c r="AE417" s="3">
        <f t="shared" si="482"/>
        <v>58</v>
      </c>
      <c r="AF417" s="42">
        <f t="shared" si="483"/>
        <v>28.27</v>
      </c>
      <c r="AJ417" s="3">
        <v>9</v>
      </c>
      <c r="AK417" s="3">
        <v>1</v>
      </c>
      <c r="AL417" t="s">
        <v>193</v>
      </c>
    </row>
    <row r="418" spans="1:38" x14ac:dyDescent="0.2">
      <c r="B418" s="4">
        <v>6</v>
      </c>
      <c r="C418" s="13" t="s">
        <v>931</v>
      </c>
      <c r="D418" s="29">
        <v>1513792</v>
      </c>
      <c r="E418" s="29">
        <v>6484135</v>
      </c>
      <c r="F418" s="4">
        <v>16</v>
      </c>
      <c r="G418" s="9">
        <v>2</v>
      </c>
      <c r="H418" s="6">
        <v>29.76</v>
      </c>
      <c r="I418" s="7">
        <v>58</v>
      </c>
      <c r="J418" s="7">
        <v>28</v>
      </c>
      <c r="K418" s="12">
        <v>47.88</v>
      </c>
      <c r="L418" s="19">
        <f t="shared" si="553"/>
        <v>16.041599999999999</v>
      </c>
      <c r="M418" s="19">
        <f t="shared" si="554"/>
        <v>58.47996666666667</v>
      </c>
      <c r="N418" s="11">
        <f t="shared" si="555"/>
        <v>94366.646718531818</v>
      </c>
      <c r="O418" s="11">
        <f t="shared" si="556"/>
        <v>110877.88467731685</v>
      </c>
      <c r="P418" s="22">
        <f t="shared" si="566"/>
        <v>3.1056814067125429</v>
      </c>
      <c r="Q418" s="11">
        <f t="shared" si="567"/>
        <v>3273.6383967524525</v>
      </c>
      <c r="R418" s="7">
        <f t="shared" si="575"/>
        <v>398</v>
      </c>
      <c r="S418" s="11">
        <f t="shared" si="568"/>
        <v>13390.661582695962</v>
      </c>
      <c r="T418" s="11">
        <f t="shared" si="569"/>
        <v>17407.860057504753</v>
      </c>
      <c r="AB418" s="4">
        <f t="shared" si="479"/>
        <v>0</v>
      </c>
      <c r="AC418" s="3">
        <f t="shared" si="480"/>
        <v>16</v>
      </c>
      <c r="AD418" s="42">
        <f t="shared" si="481"/>
        <v>2.496</v>
      </c>
      <c r="AE418" s="3">
        <f t="shared" si="482"/>
        <v>58</v>
      </c>
      <c r="AF418" s="42">
        <f t="shared" si="483"/>
        <v>28.798000000000002</v>
      </c>
      <c r="AJ418" s="3">
        <v>6</v>
      </c>
      <c r="AL418" t="s">
        <v>202</v>
      </c>
    </row>
    <row r="419" spans="1:38" x14ac:dyDescent="0.2">
      <c r="A419" s="4">
        <v>1</v>
      </c>
      <c r="B419" s="4">
        <v>9</v>
      </c>
      <c r="C419" s="13" t="s">
        <v>932</v>
      </c>
      <c r="D419" s="7">
        <v>1516160</v>
      </c>
      <c r="E419" s="7">
        <v>6479615</v>
      </c>
      <c r="F419" s="4">
        <v>16</v>
      </c>
      <c r="G419" s="9">
        <v>4</v>
      </c>
      <c r="H419" s="6">
        <v>54.72</v>
      </c>
      <c r="I419" s="7">
        <v>58</v>
      </c>
      <c r="J419" s="7">
        <v>26</v>
      </c>
      <c r="K419" s="12">
        <v>21.48</v>
      </c>
      <c r="L419" s="19">
        <f t="shared" si="553"/>
        <v>16.081866666666667</v>
      </c>
      <c r="M419" s="19">
        <f t="shared" si="554"/>
        <v>58.439300000000003</v>
      </c>
      <c r="N419" s="11">
        <f t="shared" si="555"/>
        <v>94277.612880760105</v>
      </c>
      <c r="O419" s="11">
        <f t="shared" si="556"/>
        <v>110877.69702922519</v>
      </c>
      <c r="P419" s="22">
        <f t="shared" si="566"/>
        <v>5.102727114004824</v>
      </c>
      <c r="Q419" s="11">
        <f t="shared" si="567"/>
        <v>3278.7411238664572</v>
      </c>
      <c r="R419" s="7">
        <f t="shared" si="575"/>
        <v>399</v>
      </c>
      <c r="S419" s="11">
        <f t="shared" si="568"/>
        <v>13377.921177079177</v>
      </c>
      <c r="T419" s="11">
        <f t="shared" si="569"/>
        <v>17391.29753020293</v>
      </c>
      <c r="AB419" s="4">
        <f t="shared" si="479"/>
        <v>0</v>
      </c>
      <c r="AC419" s="3">
        <f t="shared" si="480"/>
        <v>16</v>
      </c>
      <c r="AD419" s="42">
        <f t="shared" si="481"/>
        <v>4.9119999999999999</v>
      </c>
      <c r="AE419" s="3">
        <f t="shared" si="482"/>
        <v>58</v>
      </c>
      <c r="AF419" s="42">
        <f t="shared" si="483"/>
        <v>26.358000000000001</v>
      </c>
      <c r="AJ419" s="3">
        <v>9</v>
      </c>
      <c r="AK419" s="3">
        <v>1</v>
      </c>
      <c r="AL419" t="s">
        <v>200</v>
      </c>
    </row>
    <row r="420" spans="1:38" x14ac:dyDescent="0.2">
      <c r="A420" s="4">
        <v>1</v>
      </c>
      <c r="B420" s="4">
        <v>9</v>
      </c>
      <c r="C420" s="13" t="s">
        <v>933</v>
      </c>
      <c r="D420" s="7">
        <v>1503910</v>
      </c>
      <c r="E420" s="7">
        <v>6476290</v>
      </c>
      <c r="F420" s="4">
        <v>15</v>
      </c>
      <c r="G420" s="9">
        <v>52</v>
      </c>
      <c r="H420" s="6">
        <v>19.440000000000001</v>
      </c>
      <c r="I420" s="7">
        <v>58</v>
      </c>
      <c r="J420" s="7">
        <v>24</v>
      </c>
      <c r="K420" s="12">
        <v>35.04</v>
      </c>
      <c r="L420" s="19">
        <f t="shared" si="553"/>
        <v>15.872066666666667</v>
      </c>
      <c r="M420" s="19">
        <f t="shared" si="554"/>
        <v>58.409733333333335</v>
      </c>
      <c r="N420" s="11">
        <f t="shared" si="555"/>
        <v>94751.996169370919</v>
      </c>
      <c r="O420" s="11">
        <f t="shared" si="556"/>
        <v>110876.89722945719</v>
      </c>
      <c r="P420" s="22">
        <f t="shared" si="566"/>
        <v>12.693231464052012</v>
      </c>
      <c r="Q420" s="11">
        <f t="shared" si="567"/>
        <v>3291.4343553305093</v>
      </c>
      <c r="R420" s="7">
        <f t="shared" si="575"/>
        <v>400</v>
      </c>
      <c r="S420" s="11">
        <f t="shared" si="568"/>
        <v>13396.137826195174</v>
      </c>
      <c r="T420" s="11">
        <f t="shared" si="569"/>
        <v>17414.979174053726</v>
      </c>
      <c r="AB420" s="4">
        <f t="shared" si="479"/>
        <v>0</v>
      </c>
      <c r="AC420" s="3">
        <f t="shared" si="480"/>
        <v>15</v>
      </c>
      <c r="AD420" s="42">
        <f t="shared" si="481"/>
        <v>52.323999999999998</v>
      </c>
      <c r="AE420" s="3">
        <f t="shared" si="482"/>
        <v>58</v>
      </c>
      <c r="AF420" s="42">
        <f t="shared" si="483"/>
        <v>24.584</v>
      </c>
      <c r="AJ420" s="3">
        <v>9</v>
      </c>
      <c r="AK420" s="3">
        <v>1</v>
      </c>
      <c r="AL420" s="13" t="s">
        <v>2263</v>
      </c>
    </row>
    <row r="421" spans="1:38" x14ac:dyDescent="0.2">
      <c r="B421" s="4">
        <v>9</v>
      </c>
      <c r="C421" s="13" t="s">
        <v>934</v>
      </c>
      <c r="D421" s="7">
        <v>1535970</v>
      </c>
      <c r="E421" s="7">
        <v>6420420</v>
      </c>
      <c r="F421" s="4">
        <v>16</v>
      </c>
      <c r="G421" s="9">
        <v>24</v>
      </c>
      <c r="H421" s="6">
        <v>42.9</v>
      </c>
      <c r="I421" s="7">
        <v>57</v>
      </c>
      <c r="J421" s="7">
        <v>54</v>
      </c>
      <c r="K421" s="12">
        <v>24.12</v>
      </c>
      <c r="L421" s="19">
        <f t="shared" si="553"/>
        <v>16.411916666666666</v>
      </c>
      <c r="M421" s="19">
        <f t="shared" si="554"/>
        <v>57.906700000000001</v>
      </c>
      <c r="N421" s="11">
        <f t="shared" si="555"/>
        <v>93588.703330405246</v>
      </c>
      <c r="O421" s="11">
        <f t="shared" si="556"/>
        <v>110875.25277731247</v>
      </c>
      <c r="P421" s="22">
        <f t="shared" si="566"/>
        <v>64.415064231901525</v>
      </c>
      <c r="Q421" s="11">
        <f t="shared" si="567"/>
        <v>3355.8494195624107</v>
      </c>
      <c r="R421" s="7">
        <f t="shared" si="575"/>
        <v>401</v>
      </c>
      <c r="S421" s="11">
        <f t="shared" si="568"/>
        <v>13624.246521315721</v>
      </c>
      <c r="T421" s="11">
        <f t="shared" si="569"/>
        <v>17711.520477710437</v>
      </c>
      <c r="V421" s="4">
        <v>9</v>
      </c>
      <c r="X421" s="4">
        <v>9</v>
      </c>
      <c r="AB421" s="4">
        <f t="shared" si="479"/>
        <v>18</v>
      </c>
      <c r="AC421" s="3">
        <f t="shared" si="480"/>
        <v>16</v>
      </c>
      <c r="AD421" s="42">
        <f t="shared" si="481"/>
        <v>24.715</v>
      </c>
      <c r="AE421" s="3">
        <f t="shared" si="482"/>
        <v>57</v>
      </c>
      <c r="AF421" s="42">
        <f t="shared" si="483"/>
        <v>54.402000000000001</v>
      </c>
      <c r="AJ421" s="3">
        <v>9</v>
      </c>
      <c r="AK421" s="3">
        <v>1</v>
      </c>
      <c r="AL421" t="s">
        <v>121</v>
      </c>
    </row>
    <row r="422" spans="1:38" x14ac:dyDescent="0.2">
      <c r="B422" s="4">
        <v>8</v>
      </c>
      <c r="C422" s="13" t="s">
        <v>935</v>
      </c>
      <c r="D422" s="7">
        <v>1539600</v>
      </c>
      <c r="E422" s="7">
        <v>6432500</v>
      </c>
      <c r="F422" s="4">
        <v>16</v>
      </c>
      <c r="G422" s="9">
        <v>28</v>
      </c>
      <c r="H422" s="6">
        <v>30.6</v>
      </c>
      <c r="I422" s="7">
        <v>58</v>
      </c>
      <c r="J422" s="7">
        <v>0</v>
      </c>
      <c r="K422" s="12">
        <v>53.46</v>
      </c>
      <c r="L422" s="19">
        <f t="shared" si="553"/>
        <v>16.475166666666667</v>
      </c>
      <c r="M422" s="19">
        <f t="shared" si="554"/>
        <v>58.014850000000003</v>
      </c>
      <c r="N422" s="11">
        <f t="shared" si="555"/>
        <v>93449.737483687568</v>
      </c>
      <c r="O422" s="11">
        <f t="shared" si="556"/>
        <v>110876.78413371748</v>
      </c>
      <c r="P422" s="22">
        <f t="shared" si="566"/>
        <v>12.613615659278667</v>
      </c>
      <c r="Q422" s="11">
        <f t="shared" si="567"/>
        <v>3368.4630352216896</v>
      </c>
      <c r="R422" s="7">
        <f t="shared" si="575"/>
        <v>402</v>
      </c>
      <c r="S422" s="11">
        <f t="shared" si="568"/>
        <v>13641.437366519676</v>
      </c>
      <c r="T422" s="11">
        <f t="shared" si="569"/>
        <v>17733.868576475579</v>
      </c>
      <c r="AB422" s="4">
        <f t="shared" si="479"/>
        <v>0</v>
      </c>
      <c r="AC422" s="3">
        <f t="shared" si="480"/>
        <v>16</v>
      </c>
      <c r="AD422" s="42">
        <f t="shared" si="481"/>
        <v>28.51</v>
      </c>
      <c r="AE422" s="3">
        <f t="shared" si="482"/>
        <v>58</v>
      </c>
      <c r="AF422" s="42">
        <f t="shared" si="483"/>
        <v>0.89100000000000001</v>
      </c>
      <c r="AJ422" s="3">
        <v>9</v>
      </c>
      <c r="AK422" s="3">
        <v>1</v>
      </c>
      <c r="AL422" s="13" t="s">
        <v>2264</v>
      </c>
    </row>
    <row r="423" spans="1:38" x14ac:dyDescent="0.2">
      <c r="B423" s="4">
        <v>8</v>
      </c>
      <c r="C423" s="13" t="s">
        <v>936</v>
      </c>
      <c r="D423" s="7">
        <v>1537700</v>
      </c>
      <c r="E423" s="7">
        <v>6467980</v>
      </c>
      <c r="F423" s="4">
        <v>16</v>
      </c>
      <c r="G423" s="9">
        <v>26</v>
      </c>
      <c r="H423" s="6">
        <v>55.38</v>
      </c>
      <c r="I423" s="7">
        <v>58</v>
      </c>
      <c r="J423" s="7">
        <v>20</v>
      </c>
      <c r="K423" s="12">
        <v>0.72</v>
      </c>
      <c r="L423" s="19">
        <f t="shared" si="553"/>
        <v>16.448716666666666</v>
      </c>
      <c r="M423" s="19">
        <f t="shared" si="554"/>
        <v>58.333533333333335</v>
      </c>
      <c r="N423" s="11">
        <f t="shared" si="555"/>
        <v>93484.496764185256</v>
      </c>
      <c r="O423" s="11">
        <f t="shared" si="556"/>
        <v>110879.27698533605</v>
      </c>
      <c r="P423" s="22">
        <f t="shared" si="566"/>
        <v>35.530837310708002</v>
      </c>
      <c r="Q423" s="11">
        <f t="shared" si="567"/>
        <v>3403.9938725323977</v>
      </c>
      <c r="R423" s="7">
        <f t="shared" si="575"/>
        <v>403</v>
      </c>
      <c r="S423" s="11">
        <f t="shared" si="568"/>
        <v>13751.121648840553</v>
      </c>
      <c r="T423" s="11">
        <f t="shared" si="569"/>
        <v>17876.45814349272</v>
      </c>
      <c r="AB423" s="4">
        <f t="shared" si="479"/>
        <v>0</v>
      </c>
      <c r="AC423" s="3">
        <f t="shared" si="480"/>
        <v>16</v>
      </c>
      <c r="AD423" s="42">
        <f t="shared" si="481"/>
        <v>26.923000000000002</v>
      </c>
      <c r="AE423" s="3">
        <f t="shared" si="482"/>
        <v>58</v>
      </c>
      <c r="AF423" s="42">
        <f t="shared" si="483"/>
        <v>20.012</v>
      </c>
      <c r="AJ423" s="3">
        <v>9</v>
      </c>
      <c r="AK423" s="57" t="s">
        <v>2296</v>
      </c>
      <c r="AL423" t="s">
        <v>2265</v>
      </c>
    </row>
    <row r="424" spans="1:38" x14ac:dyDescent="0.2">
      <c r="B424" s="4">
        <v>8</v>
      </c>
      <c r="C424" s="13" t="s">
        <v>959</v>
      </c>
      <c r="D424" s="7">
        <v>1536800</v>
      </c>
      <c r="E424" s="7">
        <v>6483550</v>
      </c>
      <c r="F424" s="4">
        <v>16</v>
      </c>
      <c r="G424" s="9">
        <v>26</v>
      </c>
      <c r="H424" s="6">
        <v>9.06</v>
      </c>
      <c r="I424" s="7">
        <v>58</v>
      </c>
      <c r="J424" s="7">
        <v>28</v>
      </c>
      <c r="K424" s="12">
        <v>24.18</v>
      </c>
      <c r="L424" s="19">
        <f t="shared" si="553"/>
        <v>16.435849999999999</v>
      </c>
      <c r="M424" s="19">
        <f t="shared" si="554"/>
        <v>58.473383333333331</v>
      </c>
      <c r="N424" s="11">
        <f t="shared" si="555"/>
        <v>93502.921966311449</v>
      </c>
      <c r="O424" s="11">
        <f t="shared" si="556"/>
        <v>110880.36351582188</v>
      </c>
      <c r="P424" s="22">
        <f t="shared" si="566"/>
        <v>15.595989869193939</v>
      </c>
      <c r="Q424" s="11">
        <f t="shared" si="567"/>
        <v>3419.5898624015917</v>
      </c>
      <c r="R424" s="7">
        <f t="shared" si="575"/>
        <v>404</v>
      </c>
      <c r="S424" s="11">
        <f t="shared" si="568"/>
        <v>13779.931425717305</v>
      </c>
      <c r="T424" s="11">
        <f t="shared" si="569"/>
        <v>17913.910853432495</v>
      </c>
      <c r="V424" s="4">
        <v>9</v>
      </c>
      <c r="AB424" s="4">
        <f>SUM(U424:AA424)+40</f>
        <v>49</v>
      </c>
      <c r="AC424" s="3">
        <f t="shared" si="480"/>
        <v>16</v>
      </c>
      <c r="AD424" s="42">
        <f t="shared" si="481"/>
        <v>26.151</v>
      </c>
      <c r="AE424" s="3">
        <f t="shared" si="482"/>
        <v>58</v>
      </c>
      <c r="AF424" s="42">
        <f t="shared" si="483"/>
        <v>28.402999999999999</v>
      </c>
      <c r="AJ424" s="3">
        <v>9</v>
      </c>
      <c r="AL424" s="13" t="s">
        <v>2266</v>
      </c>
    </row>
    <row r="425" spans="1:38" x14ac:dyDescent="0.2">
      <c r="B425" s="4">
        <v>9</v>
      </c>
      <c r="C425" s="13" t="s">
        <v>2832</v>
      </c>
      <c r="D425" s="29">
        <v>1529996</v>
      </c>
      <c r="E425" s="29">
        <v>6484284</v>
      </c>
      <c r="F425" s="4">
        <v>16</v>
      </c>
      <c r="G425" s="9">
        <v>19</v>
      </c>
      <c r="H425" s="6">
        <v>9.66</v>
      </c>
      <c r="I425" s="7">
        <v>58</v>
      </c>
      <c r="J425" s="7">
        <v>28</v>
      </c>
      <c r="K425" s="12">
        <v>49.8</v>
      </c>
      <c r="L425" s="19">
        <f t="shared" si="553"/>
        <v>16.31935</v>
      </c>
      <c r="M425" s="19">
        <f t="shared" si="554"/>
        <v>58.480499999999999</v>
      </c>
      <c r="N425" s="11">
        <f t="shared" si="555"/>
        <v>93753.488956361616</v>
      </c>
      <c r="O425" s="11">
        <f t="shared" si="556"/>
        <v>110879.42134557673</v>
      </c>
      <c r="P425" s="22">
        <f t="shared" si="566"/>
        <v>6.8434766018450013</v>
      </c>
      <c r="Q425" s="11">
        <f t="shared" si="567"/>
        <v>3426.4333390034367</v>
      </c>
      <c r="R425" s="7">
        <f t="shared" si="575"/>
        <v>405</v>
      </c>
      <c r="S425" s="11">
        <f t="shared" si="568"/>
        <v>13773.415989870604</v>
      </c>
      <c r="T425" s="11">
        <f t="shared" si="569"/>
        <v>17905.440786831787</v>
      </c>
      <c r="W425" s="4">
        <v>9</v>
      </c>
      <c r="AB425" s="4">
        <f t="shared" ref="AB425" si="576">SUM(U425:AA425)</f>
        <v>9</v>
      </c>
      <c r="AC425" s="3">
        <f t="shared" ref="AC425" si="577">F425</f>
        <v>16</v>
      </c>
      <c r="AD425" s="42">
        <f t="shared" ref="AD425" si="578">G425+H425/60</f>
        <v>19.161000000000001</v>
      </c>
      <c r="AE425" s="3">
        <f t="shared" ref="AE425" si="579">I425</f>
        <v>58</v>
      </c>
      <c r="AF425" s="42">
        <f t="shared" ref="AF425" si="580">J425+K425/60</f>
        <v>28.83</v>
      </c>
      <c r="AJ425" s="3">
        <v>9</v>
      </c>
      <c r="AL425" s="13" t="s">
        <v>375</v>
      </c>
    </row>
    <row r="426" spans="1:38" x14ac:dyDescent="0.2">
      <c r="B426" s="4">
        <v>8</v>
      </c>
      <c r="C426" s="13" t="s">
        <v>938</v>
      </c>
      <c r="D426" s="29">
        <v>1528382</v>
      </c>
      <c r="E426" s="29">
        <v>6489698</v>
      </c>
      <c r="F426" s="4">
        <v>16</v>
      </c>
      <c r="G426" s="9">
        <v>17</v>
      </c>
      <c r="H426" s="6">
        <v>32.520000000000003</v>
      </c>
      <c r="I426" s="7">
        <v>58</v>
      </c>
      <c r="J426" s="7">
        <v>31</v>
      </c>
      <c r="K426" s="12">
        <v>45.12</v>
      </c>
      <c r="L426" s="19">
        <f t="shared" si="553"/>
        <v>16.292366666666666</v>
      </c>
      <c r="M426" s="19">
        <f t="shared" si="554"/>
        <v>58.529200000000003</v>
      </c>
      <c r="N426" s="11">
        <f t="shared" si="555"/>
        <v>93809.698202225583</v>
      </c>
      <c r="O426" s="11">
        <f t="shared" si="556"/>
        <v>110879.66348420958</v>
      </c>
      <c r="P426" s="22">
        <f t="shared" si="566"/>
        <v>5.6494594431679923</v>
      </c>
      <c r="Q426" s="11">
        <f t="shared" si="567"/>
        <v>3432.0827984466046</v>
      </c>
      <c r="R426" s="7">
        <f t="shared" si="575"/>
        <v>406</v>
      </c>
      <c r="S426" s="11">
        <f t="shared" si="568"/>
        <v>13762.144817416436</v>
      </c>
      <c r="T426" s="11">
        <f t="shared" si="569"/>
        <v>17890.788262641367</v>
      </c>
      <c r="AB426" s="4">
        <f t="shared" si="479"/>
        <v>0</v>
      </c>
      <c r="AC426" s="3">
        <f t="shared" si="480"/>
        <v>16</v>
      </c>
      <c r="AD426" s="42">
        <f t="shared" si="481"/>
        <v>17.542000000000002</v>
      </c>
      <c r="AE426" s="3">
        <f t="shared" si="482"/>
        <v>58</v>
      </c>
      <c r="AF426" s="42">
        <f t="shared" si="483"/>
        <v>31.751999999999999</v>
      </c>
      <c r="AJ426" s="3">
        <v>9</v>
      </c>
      <c r="AL426" t="s">
        <v>2267</v>
      </c>
    </row>
    <row r="427" spans="1:38" x14ac:dyDescent="0.2">
      <c r="B427" s="4">
        <v>8</v>
      </c>
      <c r="C427" s="13" t="s">
        <v>2268</v>
      </c>
      <c r="D427" s="29">
        <v>1528382</v>
      </c>
      <c r="E427" s="29">
        <v>6489698</v>
      </c>
      <c r="F427" s="4">
        <v>16</v>
      </c>
      <c r="G427" s="9">
        <v>17</v>
      </c>
      <c r="H427" s="6">
        <v>32.520000000000003</v>
      </c>
      <c r="I427" s="7">
        <v>58</v>
      </c>
      <c r="J427" s="7">
        <v>31</v>
      </c>
      <c r="K427" s="12">
        <v>45.12</v>
      </c>
      <c r="L427" s="19">
        <f t="shared" ref="L427:L428" si="581">(H427/60+G427)/60+F427</f>
        <v>16.292366666666666</v>
      </c>
      <c r="M427" s="19">
        <f t="shared" ref="M427:M428" si="582">(K427/60+J427)/60+I427</f>
        <v>58.529200000000003</v>
      </c>
      <c r="N427" s="11">
        <f t="shared" ref="N427:N428" si="583">D427/L427</f>
        <v>93809.698202225583</v>
      </c>
      <c r="O427" s="11">
        <f t="shared" ref="O427:O428" si="584">E427/M427</f>
        <v>110879.66348420958</v>
      </c>
      <c r="P427" s="22">
        <f t="shared" si="566"/>
        <v>0</v>
      </c>
      <c r="Q427" s="11">
        <f t="shared" si="567"/>
        <v>3432.0827984466046</v>
      </c>
      <c r="R427" s="7">
        <f t="shared" si="575"/>
        <v>407</v>
      </c>
      <c r="S427" s="11">
        <f t="shared" si="568"/>
        <v>13728.331193786418</v>
      </c>
      <c r="T427" s="11">
        <f t="shared" si="569"/>
        <v>17846.830551922343</v>
      </c>
      <c r="AB427" s="4">
        <f t="shared" ref="AB427:AB428" si="585">SUM(U427:AA427)</f>
        <v>0</v>
      </c>
      <c r="AC427" s="3">
        <f t="shared" ref="AC427:AC428" si="586">F427</f>
        <v>16</v>
      </c>
      <c r="AD427" s="42">
        <f t="shared" ref="AD427:AD428" si="587">G427+H427/60</f>
        <v>17.542000000000002</v>
      </c>
      <c r="AE427" s="3">
        <f t="shared" ref="AE427:AE428" si="588">I427</f>
        <v>58</v>
      </c>
      <c r="AF427" s="42">
        <f t="shared" ref="AF427:AF428" si="589">J427+K427/60</f>
        <v>31.751999999999999</v>
      </c>
      <c r="AJ427" s="3">
        <v>9</v>
      </c>
      <c r="AL427" t="s">
        <v>2267</v>
      </c>
    </row>
    <row r="428" spans="1:38" x14ac:dyDescent="0.2">
      <c r="B428" s="4">
        <v>8</v>
      </c>
      <c r="C428" s="13" t="s">
        <v>2269</v>
      </c>
      <c r="D428" s="29">
        <v>1528382</v>
      </c>
      <c r="E428" s="29">
        <v>6489698</v>
      </c>
      <c r="F428" s="4">
        <v>16</v>
      </c>
      <c r="G428" s="9">
        <v>17</v>
      </c>
      <c r="H428" s="6">
        <v>32.520000000000003</v>
      </c>
      <c r="I428" s="7">
        <v>58</v>
      </c>
      <c r="J428" s="7">
        <v>31</v>
      </c>
      <c r="K428" s="12">
        <v>45.12</v>
      </c>
      <c r="L428" s="19">
        <f t="shared" si="581"/>
        <v>16.292366666666666</v>
      </c>
      <c r="M428" s="19">
        <f t="shared" si="582"/>
        <v>58.529200000000003</v>
      </c>
      <c r="N428" s="11">
        <f t="shared" si="583"/>
        <v>93809.698202225583</v>
      </c>
      <c r="O428" s="11">
        <f t="shared" si="584"/>
        <v>110879.66348420958</v>
      </c>
      <c r="P428" s="22">
        <f t="shared" si="566"/>
        <v>0</v>
      </c>
      <c r="Q428" s="11">
        <f t="shared" si="567"/>
        <v>3432.0827984466046</v>
      </c>
      <c r="R428" s="7">
        <f t="shared" si="575"/>
        <v>408</v>
      </c>
      <c r="S428" s="11">
        <f t="shared" si="568"/>
        <v>13694.683323213412</v>
      </c>
      <c r="T428" s="11">
        <f t="shared" si="569"/>
        <v>17803.088320177438</v>
      </c>
      <c r="AB428" s="4">
        <f t="shared" si="585"/>
        <v>0</v>
      </c>
      <c r="AC428" s="3">
        <f t="shared" si="586"/>
        <v>16</v>
      </c>
      <c r="AD428" s="42">
        <f t="shared" si="587"/>
        <v>17.542000000000002</v>
      </c>
      <c r="AE428" s="3">
        <f t="shared" si="588"/>
        <v>58</v>
      </c>
      <c r="AF428" s="42">
        <f t="shared" si="589"/>
        <v>31.751999999999999</v>
      </c>
      <c r="AJ428" s="3">
        <v>9</v>
      </c>
      <c r="AL428" t="s">
        <v>2267</v>
      </c>
    </row>
    <row r="429" spans="1:38" x14ac:dyDescent="0.2">
      <c r="B429" s="4">
        <v>8</v>
      </c>
      <c r="C429" s="13" t="s">
        <v>939</v>
      </c>
      <c r="D429" s="7">
        <v>1529690</v>
      </c>
      <c r="E429" s="7">
        <v>6491380</v>
      </c>
      <c r="F429" s="4">
        <v>16</v>
      </c>
      <c r="G429" s="9">
        <v>18</v>
      </c>
      <c r="H429" s="6">
        <v>54.12</v>
      </c>
      <c r="I429" s="7">
        <v>58</v>
      </c>
      <c r="J429" s="7">
        <v>32</v>
      </c>
      <c r="K429" s="12">
        <v>39.18</v>
      </c>
      <c r="L429" s="19">
        <f t="shared" si="553"/>
        <v>16.315033333333332</v>
      </c>
      <c r="M429" s="19">
        <f t="shared" si="554"/>
        <v>58.544216666666664</v>
      </c>
      <c r="N429" s="11">
        <f t="shared" si="555"/>
        <v>93759.538748516206</v>
      </c>
      <c r="O429" s="11">
        <f t="shared" si="556"/>
        <v>110879.95312944376</v>
      </c>
      <c r="P429" s="22">
        <f t="shared" si="566"/>
        <v>2.1307247593248642</v>
      </c>
      <c r="Q429" s="11">
        <f t="shared" si="567"/>
        <v>3434.2135232059295</v>
      </c>
      <c r="R429" s="7">
        <f t="shared" si="575"/>
        <v>409</v>
      </c>
      <c r="S429" s="11">
        <f t="shared" si="568"/>
        <v>13669.681212174213</v>
      </c>
      <c r="T429" s="11">
        <f t="shared" si="569"/>
        <v>17770.585575826477</v>
      </c>
      <c r="AB429" s="4">
        <f>SUM(U429:AA429)+49</f>
        <v>49</v>
      </c>
      <c r="AC429" s="3">
        <f t="shared" ref="AC429:AC506" si="590">F429</f>
        <v>16</v>
      </c>
      <c r="AD429" s="42">
        <f t="shared" ref="AD429:AD506" si="591">G429+H429/60</f>
        <v>18.902000000000001</v>
      </c>
      <c r="AE429" s="3">
        <f t="shared" ref="AE429:AE506" si="592">I429</f>
        <v>58</v>
      </c>
      <c r="AF429" s="42">
        <f t="shared" ref="AF429:AF506" si="593">J429+K429/60</f>
        <v>32.652999999999999</v>
      </c>
      <c r="AJ429" s="3">
        <v>7</v>
      </c>
      <c r="AL429" s="13" t="s">
        <v>2270</v>
      </c>
    </row>
    <row r="430" spans="1:38" x14ac:dyDescent="0.2">
      <c r="B430" s="4">
        <v>8</v>
      </c>
      <c r="C430" s="13" t="s">
        <v>940</v>
      </c>
      <c r="D430" s="7">
        <v>1527010</v>
      </c>
      <c r="E430" s="7">
        <v>6493300</v>
      </c>
      <c r="F430" s="4">
        <v>16</v>
      </c>
      <c r="G430" s="9">
        <v>16</v>
      </c>
      <c r="H430" s="6">
        <v>9.24</v>
      </c>
      <c r="I430" s="7">
        <v>58</v>
      </c>
      <c r="J430" s="7">
        <v>33</v>
      </c>
      <c r="K430" s="12">
        <v>41.88</v>
      </c>
      <c r="L430" s="19">
        <f t="shared" si="553"/>
        <v>16.269233333333332</v>
      </c>
      <c r="M430" s="19">
        <f t="shared" si="554"/>
        <v>58.561633333333333</v>
      </c>
      <c r="N430" s="11">
        <f t="shared" si="555"/>
        <v>93858.755893025082</v>
      </c>
      <c r="O430" s="11">
        <f t="shared" si="556"/>
        <v>110879.76257492819</v>
      </c>
      <c r="P430" s="22">
        <f t="shared" si="566"/>
        <v>3.2967863139730484</v>
      </c>
      <c r="Q430" s="11">
        <f t="shared" si="567"/>
        <v>3437.5103095199024</v>
      </c>
      <c r="R430" s="7">
        <f t="shared" si="575"/>
        <v>410</v>
      </c>
      <c r="S430" s="11">
        <f t="shared" si="568"/>
        <v>13649.431180240003</v>
      </c>
      <c r="T430" s="11">
        <f t="shared" si="569"/>
        <v>17744.260534312005</v>
      </c>
      <c r="AB430" s="4">
        <f t="shared" ref="AB430:AB465" si="594">SUM(U430:AA430)</f>
        <v>0</v>
      </c>
      <c r="AC430" s="3">
        <f t="shared" si="590"/>
        <v>16</v>
      </c>
      <c r="AD430" s="42">
        <f t="shared" si="591"/>
        <v>16.154</v>
      </c>
      <c r="AE430" s="3">
        <f t="shared" si="592"/>
        <v>58</v>
      </c>
      <c r="AF430" s="42">
        <f t="shared" si="593"/>
        <v>33.698</v>
      </c>
      <c r="AJ430" s="3">
        <v>9</v>
      </c>
      <c r="AL430" t="s">
        <v>2271</v>
      </c>
    </row>
    <row r="431" spans="1:38" x14ac:dyDescent="0.2">
      <c r="B431" s="4">
        <v>8</v>
      </c>
      <c r="C431" s="13" t="s">
        <v>2272</v>
      </c>
      <c r="D431" s="7">
        <v>1527010</v>
      </c>
      <c r="E431" s="7">
        <v>6493300</v>
      </c>
      <c r="F431" s="4">
        <v>16</v>
      </c>
      <c r="G431" s="9">
        <v>16</v>
      </c>
      <c r="H431" s="6">
        <v>9.24</v>
      </c>
      <c r="I431" s="7">
        <v>58</v>
      </c>
      <c r="J431" s="7">
        <v>33</v>
      </c>
      <c r="K431" s="12">
        <v>41.88</v>
      </c>
      <c r="L431" s="19">
        <f t="shared" ref="L431" si="595">(H431/60+G431)/60+F431</f>
        <v>16.269233333333332</v>
      </c>
      <c r="M431" s="19">
        <f t="shared" ref="M431" si="596">(K431/60+J431)/60+I431</f>
        <v>58.561633333333333</v>
      </c>
      <c r="N431" s="11">
        <f t="shared" ref="N431" si="597">D431/L431</f>
        <v>93858.755893025082</v>
      </c>
      <c r="O431" s="11">
        <f t="shared" ref="O431" si="598">E431/M431</f>
        <v>110879.76257492819</v>
      </c>
      <c r="P431" s="22">
        <f t="shared" si="566"/>
        <v>0</v>
      </c>
      <c r="Q431" s="11">
        <f t="shared" si="567"/>
        <v>3437.5103095199024</v>
      </c>
      <c r="R431" s="7">
        <f t="shared" si="575"/>
        <v>411</v>
      </c>
      <c r="S431" s="11">
        <f t="shared" si="568"/>
        <v>13616.220885397572</v>
      </c>
      <c r="T431" s="11">
        <f t="shared" si="569"/>
        <v>17701.087151016844</v>
      </c>
      <c r="AB431" s="4">
        <f t="shared" ref="AB431" si="599">SUM(U431:AA431)</f>
        <v>0</v>
      </c>
      <c r="AC431" s="3">
        <f t="shared" ref="AC431" si="600">F431</f>
        <v>16</v>
      </c>
      <c r="AD431" s="42">
        <f t="shared" ref="AD431" si="601">G431+H431/60</f>
        <v>16.154</v>
      </c>
      <c r="AE431" s="3">
        <f t="shared" ref="AE431" si="602">I431</f>
        <v>58</v>
      </c>
      <c r="AF431" s="42">
        <f t="shared" ref="AF431" si="603">J431+K431/60</f>
        <v>33.698</v>
      </c>
      <c r="AJ431" s="3">
        <v>9</v>
      </c>
      <c r="AL431" t="s">
        <v>2271</v>
      </c>
    </row>
    <row r="432" spans="1:38" x14ac:dyDescent="0.2">
      <c r="B432" s="4">
        <v>9</v>
      </c>
      <c r="C432" s="13" t="s">
        <v>941</v>
      </c>
      <c r="D432" s="7">
        <v>1525605</v>
      </c>
      <c r="E432" s="7">
        <v>6495160</v>
      </c>
      <c r="F432" s="4">
        <v>16</v>
      </c>
      <c r="G432" s="9">
        <v>14</v>
      </c>
      <c r="H432" s="6">
        <v>43.08</v>
      </c>
      <c r="I432" s="7">
        <v>58</v>
      </c>
      <c r="J432" s="7">
        <v>34</v>
      </c>
      <c r="K432" s="12">
        <v>42.3</v>
      </c>
      <c r="L432" s="19">
        <f t="shared" si="553"/>
        <v>16.2453</v>
      </c>
      <c r="M432" s="19">
        <f t="shared" si="554"/>
        <v>58.578416666666669</v>
      </c>
      <c r="N432" s="11">
        <f t="shared" si="555"/>
        <v>93910.546434968885</v>
      </c>
      <c r="O432" s="11">
        <f t="shared" si="556"/>
        <v>110879.74666437155</v>
      </c>
      <c r="P432" s="22">
        <f t="shared" si="566"/>
        <v>2.3310137279733039</v>
      </c>
      <c r="Q432" s="11">
        <f t="shared" si="567"/>
        <v>3439.8413232478756</v>
      </c>
      <c r="R432" s="7">
        <f t="shared" si="575"/>
        <v>412</v>
      </c>
      <c r="S432" s="11">
        <f t="shared" si="568"/>
        <v>13592.382704484324</v>
      </c>
      <c r="T432" s="11">
        <f t="shared" si="569"/>
        <v>17670.097515829621</v>
      </c>
      <c r="V432" s="4">
        <v>9</v>
      </c>
      <c r="W432" s="4">
        <v>7</v>
      </c>
      <c r="Y432" s="4">
        <v>8</v>
      </c>
      <c r="AB432" s="4">
        <f>SUM(U432:AA432)+9</f>
        <v>33</v>
      </c>
      <c r="AC432" s="3">
        <f t="shared" si="590"/>
        <v>16</v>
      </c>
      <c r="AD432" s="42">
        <f t="shared" si="591"/>
        <v>14.718</v>
      </c>
      <c r="AE432" s="3">
        <f t="shared" si="592"/>
        <v>58</v>
      </c>
      <c r="AF432" s="42">
        <f t="shared" si="593"/>
        <v>34.704999999999998</v>
      </c>
      <c r="AJ432" s="3">
        <v>9</v>
      </c>
      <c r="AK432" s="3">
        <v>1</v>
      </c>
      <c r="AL432" s="13" t="s">
        <v>2273</v>
      </c>
    </row>
    <row r="433" spans="1:38" x14ac:dyDescent="0.2">
      <c r="B433" s="4">
        <v>8</v>
      </c>
      <c r="C433" s="13" t="s">
        <v>3022</v>
      </c>
      <c r="D433" s="7">
        <v>1519750</v>
      </c>
      <c r="E433" s="7">
        <v>6496800</v>
      </c>
      <c r="F433" s="4">
        <v>16</v>
      </c>
      <c r="G433" s="9">
        <v>8</v>
      </c>
      <c r="H433" s="6">
        <v>41.34</v>
      </c>
      <c r="I433" s="7">
        <v>58</v>
      </c>
      <c r="J433" s="7">
        <v>35</v>
      </c>
      <c r="K433" s="12">
        <v>36.36</v>
      </c>
      <c r="L433" s="19">
        <f t="shared" si="553"/>
        <v>16.144816666666667</v>
      </c>
      <c r="M433" s="19">
        <f t="shared" si="554"/>
        <v>58.59343333333333</v>
      </c>
      <c r="N433" s="11">
        <f t="shared" si="555"/>
        <v>94132.378916246598</v>
      </c>
      <c r="O433" s="11">
        <f t="shared" si="556"/>
        <v>110879.31924112089</v>
      </c>
      <c r="P433" s="22">
        <f t="shared" si="566"/>
        <v>6.0803474407306695</v>
      </c>
      <c r="Q433" s="11">
        <f t="shared" si="567"/>
        <v>3445.9216706886064</v>
      </c>
      <c r="R433" s="7">
        <f t="shared" si="575"/>
        <v>413</v>
      </c>
      <c r="S433" s="11">
        <f t="shared" si="568"/>
        <v>13583.439418598187</v>
      </c>
      <c r="T433" s="11">
        <f t="shared" si="569"/>
        <v>17658.471244177643</v>
      </c>
      <c r="U433" s="4">
        <v>9</v>
      </c>
      <c r="V433" s="4">
        <v>9</v>
      </c>
      <c r="X433" s="4">
        <v>9</v>
      </c>
      <c r="AB433" s="4">
        <f t="shared" si="594"/>
        <v>27</v>
      </c>
      <c r="AC433" s="3">
        <f t="shared" si="590"/>
        <v>16</v>
      </c>
      <c r="AD433" s="42">
        <f t="shared" si="591"/>
        <v>8.6890000000000001</v>
      </c>
      <c r="AE433" s="3">
        <f t="shared" si="592"/>
        <v>58</v>
      </c>
      <c r="AF433" s="42">
        <f t="shared" si="593"/>
        <v>35.606000000000002</v>
      </c>
      <c r="AG433" s="4">
        <v>1</v>
      </c>
      <c r="AJ433" s="3">
        <v>9</v>
      </c>
      <c r="AL433" s="13" t="s">
        <v>2274</v>
      </c>
    </row>
    <row r="434" spans="1:38" x14ac:dyDescent="0.2">
      <c r="B434" s="4">
        <v>9</v>
      </c>
      <c r="C434" s="13" t="s">
        <v>2830</v>
      </c>
      <c r="D434" s="8">
        <v>1519230</v>
      </c>
      <c r="E434" s="8">
        <v>6498600</v>
      </c>
      <c r="G434" s="9"/>
      <c r="I434" s="7"/>
      <c r="J434" s="7"/>
      <c r="K434" s="12"/>
      <c r="L434" s="19"/>
      <c r="M434" s="19"/>
      <c r="N434" s="11"/>
      <c r="O434" s="11"/>
      <c r="P434" s="22">
        <f t="shared" si="566"/>
        <v>1.8736061485808591</v>
      </c>
      <c r="Q434" s="11">
        <f t="shared" si="567"/>
        <v>3447.7952768371874</v>
      </c>
      <c r="R434" s="7">
        <f t="shared" si="575"/>
        <v>414</v>
      </c>
      <c r="S434" s="11">
        <f t="shared" si="568"/>
        <v>13557.996885726912</v>
      </c>
      <c r="T434" s="11">
        <f t="shared" si="569"/>
        <v>17625.395951444985</v>
      </c>
      <c r="AB434" s="4">
        <f t="shared" ref="AB434" si="604">SUM(U434:AA434)</f>
        <v>0</v>
      </c>
      <c r="AC434" s="3">
        <f t="shared" ref="AC434" si="605">F434</f>
        <v>0</v>
      </c>
      <c r="AD434" s="42">
        <f t="shared" ref="AD434" si="606">G434+H434/60</f>
        <v>0</v>
      </c>
      <c r="AE434" s="3">
        <f t="shared" ref="AE434" si="607">I434</f>
        <v>0</v>
      </c>
      <c r="AF434" s="42">
        <f t="shared" ref="AF434" si="608">J434+K434/60</f>
        <v>0</v>
      </c>
      <c r="AJ434" s="3">
        <v>9</v>
      </c>
      <c r="AK434" s="57" t="s">
        <v>2296</v>
      </c>
      <c r="AL434" s="13" t="s">
        <v>205</v>
      </c>
    </row>
    <row r="435" spans="1:38" x14ac:dyDescent="0.2">
      <c r="B435" s="4">
        <v>9</v>
      </c>
      <c r="C435" s="13" t="s">
        <v>942</v>
      </c>
      <c r="D435" s="7">
        <v>1521350</v>
      </c>
      <c r="E435" s="7">
        <v>6498890</v>
      </c>
      <c r="F435" s="4">
        <v>16</v>
      </c>
      <c r="G435" s="9">
        <v>10</v>
      </c>
      <c r="H435" s="6">
        <v>21.06</v>
      </c>
      <c r="I435" s="7">
        <v>58</v>
      </c>
      <c r="J435" s="7">
        <v>36</v>
      </c>
      <c r="K435" s="12">
        <v>43.68</v>
      </c>
      <c r="L435" s="19">
        <f t="shared" si="553"/>
        <v>16.172516666666667</v>
      </c>
      <c r="M435" s="19">
        <f t="shared" si="554"/>
        <v>58.612133333333333</v>
      </c>
      <c r="N435" s="11">
        <f t="shared" si="555"/>
        <v>94070.083918087374</v>
      </c>
      <c r="O435" s="11">
        <f t="shared" si="556"/>
        <v>110879.60172069036</v>
      </c>
      <c r="P435" s="22">
        <f t="shared" si="566"/>
        <v>2.1397429752192201</v>
      </c>
      <c r="Q435" s="11">
        <f t="shared" si="567"/>
        <v>3449.9350198124066</v>
      </c>
      <c r="R435" s="7">
        <f t="shared" si="575"/>
        <v>415</v>
      </c>
      <c r="S435" s="11">
        <f t="shared" si="568"/>
        <v>13533.720993384573</v>
      </c>
      <c r="T435" s="11">
        <f t="shared" si="569"/>
        <v>17593.837291399945</v>
      </c>
      <c r="U435" s="4">
        <v>9</v>
      </c>
      <c r="X435" s="4">
        <v>8</v>
      </c>
      <c r="AB435" s="4">
        <f t="shared" si="594"/>
        <v>17</v>
      </c>
      <c r="AC435" s="3">
        <f t="shared" si="590"/>
        <v>16</v>
      </c>
      <c r="AD435" s="42">
        <f t="shared" si="591"/>
        <v>10.350999999999999</v>
      </c>
      <c r="AE435" s="3">
        <f t="shared" si="592"/>
        <v>58</v>
      </c>
      <c r="AF435" s="42">
        <f t="shared" si="593"/>
        <v>36.728000000000002</v>
      </c>
      <c r="AJ435" s="3">
        <v>9</v>
      </c>
      <c r="AK435" s="57" t="s">
        <v>3015</v>
      </c>
      <c r="AL435" s="13" t="s">
        <v>2275</v>
      </c>
    </row>
    <row r="436" spans="1:38" x14ac:dyDescent="0.2">
      <c r="B436" s="4">
        <v>9</v>
      </c>
      <c r="C436" s="13" t="s">
        <v>943</v>
      </c>
      <c r="D436" s="7">
        <v>1520250</v>
      </c>
      <c r="E436" s="7">
        <v>6500215</v>
      </c>
      <c r="F436" s="4">
        <v>16</v>
      </c>
      <c r="G436" s="9">
        <v>9</v>
      </c>
      <c r="H436" s="6">
        <v>13.38</v>
      </c>
      <c r="I436" s="7">
        <v>58</v>
      </c>
      <c r="J436" s="7">
        <v>37</v>
      </c>
      <c r="K436" s="12">
        <v>26.64</v>
      </c>
      <c r="L436" s="19">
        <f t="shared" ref="L436:L475" si="609">(H436/60+G436)/60+F436</f>
        <v>16.153716666666668</v>
      </c>
      <c r="M436" s="19">
        <f t="shared" ref="M436:M475" si="610">(K436/60+J436)/60+I436</f>
        <v>58.624066666666664</v>
      </c>
      <c r="N436" s="11">
        <f t="shared" ref="N436:N475" si="611">D436/L436</f>
        <v>94111.46867129649</v>
      </c>
      <c r="O436" s="11">
        <f t="shared" ref="O436:O475" si="612">E436/M436</f>
        <v>110879.63305172735</v>
      </c>
      <c r="P436" s="22">
        <f t="shared" si="566"/>
        <v>1.7220990099294524</v>
      </c>
      <c r="Q436" s="11">
        <f t="shared" si="567"/>
        <v>3451.6571188223361</v>
      </c>
      <c r="R436" s="7">
        <f t="shared" si="575"/>
        <v>416</v>
      </c>
      <c r="S436" s="11">
        <f t="shared" si="568"/>
        <v>13507.927378468181</v>
      </c>
      <c r="T436" s="11">
        <f t="shared" si="569"/>
        <v>17560.305592008637</v>
      </c>
      <c r="AB436" s="4">
        <f>SUM(U436:AA436)+AB437+AB438+20</f>
        <v>20</v>
      </c>
      <c r="AC436" s="3">
        <f t="shared" si="590"/>
        <v>16</v>
      </c>
      <c r="AD436" s="42">
        <f t="shared" si="591"/>
        <v>9.2230000000000008</v>
      </c>
      <c r="AE436" s="3">
        <f t="shared" si="592"/>
        <v>58</v>
      </c>
      <c r="AF436" s="42">
        <f t="shared" si="593"/>
        <v>37.444000000000003</v>
      </c>
      <c r="AJ436" s="3">
        <v>9</v>
      </c>
      <c r="AK436" s="3">
        <v>1</v>
      </c>
      <c r="AL436" s="13" t="s">
        <v>2276</v>
      </c>
    </row>
    <row r="437" spans="1:38" x14ac:dyDescent="0.2">
      <c r="B437" s="4">
        <v>9</v>
      </c>
      <c r="C437" s="13" t="s">
        <v>944</v>
      </c>
      <c r="D437" s="7">
        <v>1520250</v>
      </c>
      <c r="E437" s="7">
        <v>6500215</v>
      </c>
      <c r="F437" s="4">
        <v>16</v>
      </c>
      <c r="G437" s="9">
        <v>9</v>
      </c>
      <c r="H437" s="6">
        <v>13.38</v>
      </c>
      <c r="I437" s="7">
        <v>58</v>
      </c>
      <c r="J437" s="7">
        <v>37</v>
      </c>
      <c r="K437" s="12">
        <v>26.64</v>
      </c>
      <c r="L437" s="19">
        <f t="shared" si="609"/>
        <v>16.153716666666668</v>
      </c>
      <c r="M437" s="19">
        <f t="shared" si="610"/>
        <v>58.624066666666664</v>
      </c>
      <c r="N437" s="11">
        <f t="shared" si="611"/>
        <v>94111.46867129649</v>
      </c>
      <c r="O437" s="11">
        <f t="shared" si="612"/>
        <v>110879.63305172735</v>
      </c>
      <c r="P437" s="22">
        <f t="shared" si="566"/>
        <v>0</v>
      </c>
      <c r="Q437" s="11">
        <f t="shared" si="567"/>
        <v>3451.6571188223361</v>
      </c>
      <c r="R437" s="7">
        <f t="shared" si="575"/>
        <v>417</v>
      </c>
      <c r="S437" s="11">
        <f t="shared" si="568"/>
        <v>13475.534267248831</v>
      </c>
      <c r="T437" s="11">
        <f t="shared" si="569"/>
        <v>17518.194547423482</v>
      </c>
      <c r="AB437" s="4">
        <f t="shared" si="594"/>
        <v>0</v>
      </c>
      <c r="AC437" s="3">
        <f t="shared" si="590"/>
        <v>16</v>
      </c>
      <c r="AD437" s="42">
        <f t="shared" si="591"/>
        <v>9.2230000000000008</v>
      </c>
      <c r="AE437" s="3">
        <f t="shared" si="592"/>
        <v>58</v>
      </c>
      <c r="AF437" s="42">
        <f t="shared" si="593"/>
        <v>37.444000000000003</v>
      </c>
      <c r="AJ437" s="3">
        <v>9</v>
      </c>
      <c r="AK437" s="3">
        <v>1</v>
      </c>
      <c r="AL437" s="13" t="s">
        <v>2276</v>
      </c>
    </row>
    <row r="438" spans="1:38" x14ac:dyDescent="0.2">
      <c r="B438" s="4">
        <v>9</v>
      </c>
      <c r="C438" s="13" t="s">
        <v>945</v>
      </c>
      <c r="D438" s="7">
        <v>1520250</v>
      </c>
      <c r="E438" s="7">
        <v>6500215</v>
      </c>
      <c r="F438" s="4">
        <v>16</v>
      </c>
      <c r="G438" s="9">
        <v>9</v>
      </c>
      <c r="H438" s="6">
        <v>13.38</v>
      </c>
      <c r="I438" s="7">
        <v>58</v>
      </c>
      <c r="J438" s="7">
        <v>37</v>
      </c>
      <c r="K438" s="12">
        <v>26.64</v>
      </c>
      <c r="L438" s="19">
        <f t="shared" si="609"/>
        <v>16.153716666666668</v>
      </c>
      <c r="M438" s="19">
        <f t="shared" si="610"/>
        <v>58.624066666666664</v>
      </c>
      <c r="N438" s="11">
        <f t="shared" si="611"/>
        <v>94111.46867129649</v>
      </c>
      <c r="O438" s="11">
        <f t="shared" si="612"/>
        <v>110879.63305172735</v>
      </c>
      <c r="P438" s="22">
        <f t="shared" si="566"/>
        <v>0</v>
      </c>
      <c r="Q438" s="11">
        <f t="shared" si="567"/>
        <v>3451.6571188223361</v>
      </c>
      <c r="R438" s="7">
        <f t="shared" si="575"/>
        <v>418</v>
      </c>
      <c r="S438" s="11">
        <f t="shared" si="568"/>
        <v>13443.296146992257</v>
      </c>
      <c r="T438" s="11">
        <f t="shared" si="569"/>
        <v>17476.284991089935</v>
      </c>
      <c r="AB438" s="4">
        <f t="shared" si="594"/>
        <v>0</v>
      </c>
      <c r="AC438" s="3">
        <f t="shared" si="590"/>
        <v>16</v>
      </c>
      <c r="AD438" s="42">
        <f t="shared" si="591"/>
        <v>9.2230000000000008</v>
      </c>
      <c r="AE438" s="3">
        <f t="shared" si="592"/>
        <v>58</v>
      </c>
      <c r="AF438" s="42">
        <f t="shared" si="593"/>
        <v>37.444000000000003</v>
      </c>
      <c r="AJ438" s="3">
        <v>9</v>
      </c>
      <c r="AK438" s="3">
        <v>1</v>
      </c>
      <c r="AL438" s="13" t="s">
        <v>2276</v>
      </c>
    </row>
    <row r="439" spans="1:38" x14ac:dyDescent="0.2">
      <c r="B439" s="4">
        <v>8</v>
      </c>
      <c r="C439" s="13" t="s">
        <v>946</v>
      </c>
      <c r="D439" s="7">
        <v>1523400</v>
      </c>
      <c r="E439" s="7">
        <v>6504150</v>
      </c>
      <c r="F439" s="4">
        <v>16</v>
      </c>
      <c r="G439" s="9">
        <v>12</v>
      </c>
      <c r="H439" s="6">
        <v>30</v>
      </c>
      <c r="I439" s="7">
        <v>58</v>
      </c>
      <c r="J439" s="7">
        <v>39</v>
      </c>
      <c r="K439" s="12">
        <v>33.299999999999997</v>
      </c>
      <c r="L439" s="19">
        <f t="shared" si="609"/>
        <v>16.208333333333332</v>
      </c>
      <c r="M439" s="19">
        <f t="shared" si="610"/>
        <v>58.65925</v>
      </c>
      <c r="N439" s="11">
        <f t="shared" si="611"/>
        <v>93988.688946015434</v>
      </c>
      <c r="O439" s="11">
        <f t="shared" si="612"/>
        <v>110880.21070845604</v>
      </c>
      <c r="P439" s="22">
        <f t="shared" si="566"/>
        <v>5.0405084068970663</v>
      </c>
      <c r="Q439" s="11">
        <f t="shared" si="567"/>
        <v>3456.6976272292331</v>
      </c>
      <c r="R439" s="7">
        <f t="shared" si="575"/>
        <v>419</v>
      </c>
      <c r="S439" s="11">
        <f t="shared" si="568"/>
        <v>13430.796508661555</v>
      </c>
      <c r="T439" s="11">
        <f t="shared" si="569"/>
        <v>17460.03546126002</v>
      </c>
      <c r="U439" s="4">
        <v>9</v>
      </c>
      <c r="AB439" s="4">
        <f t="shared" si="594"/>
        <v>9</v>
      </c>
      <c r="AC439" s="3">
        <f t="shared" si="590"/>
        <v>16</v>
      </c>
      <c r="AD439" s="42">
        <f t="shared" si="591"/>
        <v>12.5</v>
      </c>
      <c r="AE439" s="3">
        <f t="shared" si="592"/>
        <v>58</v>
      </c>
      <c r="AF439" s="42">
        <f t="shared" si="593"/>
        <v>39.555</v>
      </c>
      <c r="AG439" s="4">
        <v>1</v>
      </c>
      <c r="AJ439" s="3">
        <v>7</v>
      </c>
      <c r="AL439" s="13" t="s">
        <v>2277</v>
      </c>
    </row>
    <row r="440" spans="1:38" x14ac:dyDescent="0.2">
      <c r="B440" s="4">
        <v>9</v>
      </c>
      <c r="C440" s="13" t="s">
        <v>947</v>
      </c>
      <c r="D440" s="7">
        <v>1529770</v>
      </c>
      <c r="E440" s="7">
        <v>6495610</v>
      </c>
      <c r="F440" s="4">
        <v>16</v>
      </c>
      <c r="G440" s="9">
        <v>19</v>
      </c>
      <c r="H440" s="6">
        <v>1.02</v>
      </c>
      <c r="I440" s="7">
        <v>58</v>
      </c>
      <c r="J440" s="7">
        <v>34</v>
      </c>
      <c r="K440" s="12">
        <v>55.86</v>
      </c>
      <c r="L440" s="19">
        <f t="shared" si="609"/>
        <v>16.316949999999999</v>
      </c>
      <c r="M440" s="19">
        <f t="shared" si="610"/>
        <v>58.582183333333333</v>
      </c>
      <c r="N440" s="11">
        <f t="shared" si="611"/>
        <v>93753.42818357599</v>
      </c>
      <c r="O440" s="11">
        <f t="shared" si="612"/>
        <v>110880.29893047687</v>
      </c>
      <c r="P440" s="22">
        <f t="shared" si="566"/>
        <v>10.654036793628977</v>
      </c>
      <c r="Q440" s="11">
        <f t="shared" si="567"/>
        <v>3467.3516640228622</v>
      </c>
      <c r="R440" s="7">
        <f t="shared" si="575"/>
        <v>420</v>
      </c>
      <c r="S440" s="11">
        <f t="shared" si="568"/>
        <v>13440.115497688617</v>
      </c>
      <c r="T440" s="11">
        <f t="shared" si="569"/>
        <v>17472.150146995202</v>
      </c>
      <c r="V440" s="4">
        <v>9</v>
      </c>
      <c r="AB440" s="4">
        <f t="shared" si="594"/>
        <v>9</v>
      </c>
      <c r="AC440" s="3">
        <f t="shared" si="590"/>
        <v>16</v>
      </c>
      <c r="AD440" s="42">
        <f t="shared" si="591"/>
        <v>19.016999999999999</v>
      </c>
      <c r="AE440" s="3">
        <f t="shared" si="592"/>
        <v>58</v>
      </c>
      <c r="AF440" s="42">
        <f t="shared" si="593"/>
        <v>34.930999999999997</v>
      </c>
      <c r="AJ440" s="3">
        <v>9</v>
      </c>
      <c r="AK440" s="3">
        <v>1</v>
      </c>
      <c r="AL440" s="13" t="s">
        <v>2278</v>
      </c>
    </row>
    <row r="441" spans="1:38" x14ac:dyDescent="0.2">
      <c r="B441" s="4">
        <v>9</v>
      </c>
      <c r="C441" s="13" t="s">
        <v>948</v>
      </c>
      <c r="D441" s="7">
        <v>1529770</v>
      </c>
      <c r="E441" s="7">
        <v>6495610</v>
      </c>
      <c r="F441" s="4">
        <v>16</v>
      </c>
      <c r="G441" s="9">
        <v>19</v>
      </c>
      <c r="H441" s="6">
        <v>1.02</v>
      </c>
      <c r="I441" s="7">
        <v>58</v>
      </c>
      <c r="J441" s="7">
        <v>34</v>
      </c>
      <c r="K441" s="12">
        <v>55.86</v>
      </c>
      <c r="L441" s="19">
        <f t="shared" si="609"/>
        <v>16.316949999999999</v>
      </c>
      <c r="M441" s="19">
        <f t="shared" si="610"/>
        <v>58.582183333333333</v>
      </c>
      <c r="N441" s="11">
        <f t="shared" si="611"/>
        <v>93753.42818357599</v>
      </c>
      <c r="O441" s="11">
        <f t="shared" si="612"/>
        <v>110880.29893047687</v>
      </c>
      <c r="P441" s="22">
        <f t="shared" si="566"/>
        <v>0</v>
      </c>
      <c r="Q441" s="11">
        <f t="shared" si="567"/>
        <v>3467.3516640228622</v>
      </c>
      <c r="R441" s="7">
        <f t="shared" si="575"/>
        <v>421</v>
      </c>
      <c r="S441" s="11">
        <f t="shared" si="568"/>
        <v>13408.191232848503</v>
      </c>
      <c r="T441" s="11">
        <f t="shared" si="569"/>
        <v>17430.648602703055</v>
      </c>
      <c r="AB441" s="4">
        <f t="shared" si="594"/>
        <v>0</v>
      </c>
      <c r="AC441" s="3">
        <f t="shared" si="590"/>
        <v>16</v>
      </c>
      <c r="AD441" s="42">
        <f t="shared" si="591"/>
        <v>19.016999999999999</v>
      </c>
      <c r="AE441" s="3">
        <f t="shared" si="592"/>
        <v>58</v>
      </c>
      <c r="AF441" s="42">
        <f t="shared" si="593"/>
        <v>34.930999999999997</v>
      </c>
      <c r="AJ441" s="3">
        <v>9</v>
      </c>
      <c r="AK441" s="3">
        <v>1</v>
      </c>
      <c r="AL441" t="s">
        <v>2279</v>
      </c>
    </row>
    <row r="442" spans="1:38" x14ac:dyDescent="0.2">
      <c r="B442" s="4">
        <v>8</v>
      </c>
      <c r="C442" s="13" t="s">
        <v>3024</v>
      </c>
      <c r="D442" s="7">
        <v>1533600</v>
      </c>
      <c r="E442" s="7">
        <v>6496000</v>
      </c>
      <c r="F442" s="4">
        <v>16</v>
      </c>
      <c r="G442" s="9">
        <v>22</v>
      </c>
      <c r="H442" s="6">
        <v>58.26</v>
      </c>
      <c r="I442" s="7">
        <v>58</v>
      </c>
      <c r="J442" s="7">
        <v>35</v>
      </c>
      <c r="K442" s="12">
        <v>7.5</v>
      </c>
      <c r="L442" s="19">
        <f t="shared" si="609"/>
        <v>16.382850000000001</v>
      </c>
      <c r="M442" s="19">
        <f t="shared" si="610"/>
        <v>58.585416666666667</v>
      </c>
      <c r="N442" s="11">
        <f t="shared" si="611"/>
        <v>93610.086157170444</v>
      </c>
      <c r="O442" s="11">
        <f t="shared" si="612"/>
        <v>110880.83638561929</v>
      </c>
      <c r="P442" s="22">
        <f t="shared" si="566"/>
        <v>3.8498051898764958</v>
      </c>
      <c r="Q442" s="11">
        <f t="shared" si="567"/>
        <v>3471.2014692127386</v>
      </c>
      <c r="R442" s="7">
        <f t="shared" si="575"/>
        <v>422</v>
      </c>
      <c r="S442" s="11">
        <f t="shared" si="568"/>
        <v>13391.270122934453</v>
      </c>
      <c r="T442" s="11">
        <f t="shared" si="569"/>
        <v>17408.651159814788</v>
      </c>
      <c r="AB442" s="4">
        <f t="shared" si="594"/>
        <v>0</v>
      </c>
      <c r="AC442" s="3">
        <f t="shared" si="590"/>
        <v>16</v>
      </c>
      <c r="AD442" s="42">
        <f t="shared" si="591"/>
        <v>22.971</v>
      </c>
      <c r="AE442" s="3">
        <f t="shared" si="592"/>
        <v>58</v>
      </c>
      <c r="AF442" s="42">
        <f t="shared" si="593"/>
        <v>35.125</v>
      </c>
      <c r="AJ442" s="3">
        <v>0</v>
      </c>
      <c r="AL442" s="13" t="s">
        <v>2280</v>
      </c>
    </row>
    <row r="443" spans="1:38" x14ac:dyDescent="0.2">
      <c r="B443" s="4">
        <v>8</v>
      </c>
      <c r="C443" s="13" t="s">
        <v>949</v>
      </c>
      <c r="D443" s="7">
        <v>1540560</v>
      </c>
      <c r="E443" s="7">
        <v>6499720</v>
      </c>
      <c r="F443" s="4">
        <v>16</v>
      </c>
      <c r="G443" s="9">
        <v>30</v>
      </c>
      <c r="H443" s="6">
        <v>11.4</v>
      </c>
      <c r="I443" s="7">
        <v>58</v>
      </c>
      <c r="J443" s="7">
        <v>37</v>
      </c>
      <c r="K443" s="12">
        <v>5.58</v>
      </c>
      <c r="L443" s="19">
        <f t="shared" si="609"/>
        <v>16.503166666666665</v>
      </c>
      <c r="M443" s="19">
        <f t="shared" si="610"/>
        <v>58.618216666666669</v>
      </c>
      <c r="N443" s="11">
        <f t="shared" si="611"/>
        <v>93349.357194073877</v>
      </c>
      <c r="O443" s="11">
        <f t="shared" si="612"/>
        <v>110882.25417980133</v>
      </c>
      <c r="P443" s="22">
        <f t="shared" si="566"/>
        <v>7.8917678627795427</v>
      </c>
      <c r="Q443" s="11">
        <f t="shared" si="567"/>
        <v>3479.0932370755181</v>
      </c>
      <c r="R443" s="7">
        <f t="shared" si="575"/>
        <v>423</v>
      </c>
      <c r="S443" s="11">
        <f t="shared" si="568"/>
        <v>13389.985319051875</v>
      </c>
      <c r="T443" s="11">
        <f t="shared" si="569"/>
        <v>17406.980914767439</v>
      </c>
      <c r="AB443" s="4">
        <f t="shared" si="594"/>
        <v>0</v>
      </c>
      <c r="AC443" s="3">
        <f t="shared" si="590"/>
        <v>16</v>
      </c>
      <c r="AD443" s="42">
        <f t="shared" si="591"/>
        <v>30.19</v>
      </c>
      <c r="AE443" s="3">
        <f t="shared" si="592"/>
        <v>58</v>
      </c>
      <c r="AF443" s="42">
        <f t="shared" si="593"/>
        <v>37.093000000000004</v>
      </c>
      <c r="AJ443" s="3">
        <v>0</v>
      </c>
      <c r="AL443" s="13" t="s">
        <v>2281</v>
      </c>
    </row>
    <row r="444" spans="1:38" x14ac:dyDescent="0.2">
      <c r="B444" s="4">
        <v>9</v>
      </c>
      <c r="C444" s="13" t="s">
        <v>2282</v>
      </c>
      <c r="D444" s="7">
        <v>1539020</v>
      </c>
      <c r="E444" s="7">
        <v>6495730</v>
      </c>
      <c r="F444" s="4">
        <v>16</v>
      </c>
      <c r="G444" s="9">
        <v>28</v>
      </c>
      <c r="H444" s="6">
        <v>33.54</v>
      </c>
      <c r="I444" s="7">
        <v>58</v>
      </c>
      <c r="J444" s="7">
        <v>34</v>
      </c>
      <c r="K444" s="12">
        <v>57.12</v>
      </c>
      <c r="L444" s="19">
        <f t="shared" si="609"/>
        <v>16.475983333333332</v>
      </c>
      <c r="M444" s="19">
        <f t="shared" si="610"/>
        <v>58.58253333333333</v>
      </c>
      <c r="N444" s="11">
        <f t="shared" si="611"/>
        <v>93409.902696753561</v>
      </c>
      <c r="O444" s="11">
        <f t="shared" si="612"/>
        <v>110881.68487080336</v>
      </c>
      <c r="P444" s="22">
        <f t="shared" si="566"/>
        <v>4.276879703709235</v>
      </c>
      <c r="Q444" s="11">
        <f t="shared" si="567"/>
        <v>3483.3701167792274</v>
      </c>
      <c r="R444" s="7">
        <f t="shared" si="575"/>
        <v>424</v>
      </c>
      <c r="S444" s="11">
        <f t="shared" si="568"/>
        <v>13374.826769142883</v>
      </c>
      <c r="T444" s="11">
        <f t="shared" si="569"/>
        <v>17387.274799885749</v>
      </c>
      <c r="AB444" s="4">
        <f>SUM(U444:AA444)+20</f>
        <v>20</v>
      </c>
      <c r="AC444" s="3">
        <f t="shared" si="590"/>
        <v>16</v>
      </c>
      <c r="AD444" s="42">
        <f t="shared" si="591"/>
        <v>28.559000000000001</v>
      </c>
      <c r="AE444" s="3">
        <f t="shared" si="592"/>
        <v>58</v>
      </c>
      <c r="AF444" s="42">
        <f t="shared" si="593"/>
        <v>34.951999999999998</v>
      </c>
      <c r="AJ444" s="3">
        <v>9</v>
      </c>
      <c r="AK444" s="3">
        <v>1</v>
      </c>
      <c r="AL444" s="13" t="s">
        <v>2283</v>
      </c>
    </row>
    <row r="445" spans="1:38" x14ac:dyDescent="0.2">
      <c r="B445" s="4">
        <v>9</v>
      </c>
      <c r="C445" s="13" t="s">
        <v>2285</v>
      </c>
      <c r="D445" s="7">
        <v>1539020</v>
      </c>
      <c r="E445" s="7">
        <v>6495730</v>
      </c>
      <c r="F445" s="4">
        <v>16</v>
      </c>
      <c r="G445" s="9">
        <v>28</v>
      </c>
      <c r="H445" s="6">
        <v>33.54</v>
      </c>
      <c r="I445" s="7">
        <v>58</v>
      </c>
      <c r="J445" s="7">
        <v>34</v>
      </c>
      <c r="K445" s="12">
        <v>57.12</v>
      </c>
      <c r="L445" s="19">
        <f t="shared" ref="L445" si="613">(H445/60+G445)/60+F445</f>
        <v>16.475983333333332</v>
      </c>
      <c r="M445" s="19">
        <f t="shared" ref="M445" si="614">(K445/60+J445)/60+I445</f>
        <v>58.58253333333333</v>
      </c>
      <c r="N445" s="11">
        <f t="shared" ref="N445" si="615">D445/L445</f>
        <v>93409.902696753561</v>
      </c>
      <c r="O445" s="11">
        <f t="shared" ref="O445" si="616">E445/M445</f>
        <v>110881.68487080336</v>
      </c>
      <c r="P445" s="22">
        <f t="shared" si="566"/>
        <v>0</v>
      </c>
      <c r="Q445" s="11">
        <f t="shared" si="567"/>
        <v>3483.3701167792274</v>
      </c>
      <c r="R445" s="7">
        <f t="shared" si="575"/>
        <v>425</v>
      </c>
      <c r="S445" s="11">
        <f t="shared" si="568"/>
        <v>13343.356588509605</v>
      </c>
      <c r="T445" s="11">
        <f t="shared" si="569"/>
        <v>17346.363565062486</v>
      </c>
      <c r="AB445" s="4">
        <f t="shared" ref="AB445" si="617">SUM(U445:AA445)</f>
        <v>0</v>
      </c>
      <c r="AC445" s="3">
        <f t="shared" ref="AC445" si="618">F445</f>
        <v>16</v>
      </c>
      <c r="AD445" s="42">
        <f t="shared" ref="AD445" si="619">G445+H445/60</f>
        <v>28.559000000000001</v>
      </c>
      <c r="AE445" s="3">
        <f t="shared" ref="AE445" si="620">I445</f>
        <v>58</v>
      </c>
      <c r="AF445" s="42">
        <f t="shared" ref="AF445" si="621">J445+K445/60</f>
        <v>34.951999999999998</v>
      </c>
      <c r="AJ445" s="3">
        <v>9</v>
      </c>
      <c r="AK445" s="57" t="s">
        <v>2296</v>
      </c>
      <c r="AL445" s="13" t="s">
        <v>2284</v>
      </c>
    </row>
    <row r="446" spans="1:38" x14ac:dyDescent="0.2">
      <c r="A446" s="4">
        <v>1</v>
      </c>
      <c r="B446" s="4">
        <v>9</v>
      </c>
      <c r="C446" s="13" t="s">
        <v>2286</v>
      </c>
      <c r="D446" s="7">
        <v>1539020</v>
      </c>
      <c r="E446" s="7">
        <v>6495730</v>
      </c>
      <c r="F446" s="4">
        <v>16</v>
      </c>
      <c r="G446" s="9">
        <v>28</v>
      </c>
      <c r="H446" s="6">
        <v>33.54</v>
      </c>
      <c r="I446" s="7">
        <v>58</v>
      </c>
      <c r="J446" s="7">
        <v>34</v>
      </c>
      <c r="K446" s="12">
        <v>57.12</v>
      </c>
      <c r="L446" s="19">
        <f t="shared" ref="L446" si="622">(H446/60+G446)/60+F446</f>
        <v>16.475983333333332</v>
      </c>
      <c r="M446" s="19">
        <f t="shared" ref="M446" si="623">(K446/60+J446)/60+I446</f>
        <v>58.58253333333333</v>
      </c>
      <c r="N446" s="11">
        <f t="shared" ref="N446" si="624">D446/L446</f>
        <v>93409.902696753561</v>
      </c>
      <c r="O446" s="11">
        <f t="shared" ref="O446" si="625">E446/M446</f>
        <v>110881.68487080336</v>
      </c>
      <c r="P446" s="22">
        <f t="shared" si="566"/>
        <v>0</v>
      </c>
      <c r="Q446" s="11">
        <f t="shared" si="567"/>
        <v>3483.3701167792274</v>
      </c>
      <c r="R446" s="7">
        <f t="shared" si="575"/>
        <v>426</v>
      </c>
      <c r="S446" s="11">
        <f t="shared" si="568"/>
        <v>13312.034155203242</v>
      </c>
      <c r="T446" s="11">
        <f t="shared" si="569"/>
        <v>17305.644401764217</v>
      </c>
      <c r="AB446" s="4">
        <f t="shared" ref="AB446" si="626">SUM(U446:AA446)</f>
        <v>0</v>
      </c>
      <c r="AC446" s="3">
        <f t="shared" ref="AC446" si="627">F446</f>
        <v>16</v>
      </c>
      <c r="AD446" s="42">
        <f t="shared" ref="AD446" si="628">G446+H446/60</f>
        <v>28.559000000000001</v>
      </c>
      <c r="AE446" s="3">
        <f t="shared" ref="AE446" si="629">I446</f>
        <v>58</v>
      </c>
      <c r="AF446" s="42">
        <f t="shared" ref="AF446" si="630">J446+K446/60</f>
        <v>34.951999999999998</v>
      </c>
      <c r="AJ446" s="3">
        <v>9</v>
      </c>
      <c r="AK446" s="57" t="s">
        <v>2998</v>
      </c>
      <c r="AL446" s="13" t="s">
        <v>2284</v>
      </c>
    </row>
    <row r="447" spans="1:38" x14ac:dyDescent="0.2">
      <c r="A447" s="4">
        <v>1</v>
      </c>
      <c r="B447" s="4">
        <v>9</v>
      </c>
      <c r="C447" s="13" t="s">
        <v>2287</v>
      </c>
      <c r="D447" s="7">
        <v>1539020</v>
      </c>
      <c r="E447" s="7">
        <v>6495730</v>
      </c>
      <c r="F447" s="4">
        <v>16</v>
      </c>
      <c r="G447" s="9">
        <v>28</v>
      </c>
      <c r="H447" s="6">
        <v>33.54</v>
      </c>
      <c r="I447" s="7">
        <v>58</v>
      </c>
      <c r="J447" s="7">
        <v>34</v>
      </c>
      <c r="K447" s="12">
        <v>57.12</v>
      </c>
      <c r="L447" s="19">
        <f t="shared" ref="L447:L450" si="631">(H447/60+G447)/60+F447</f>
        <v>16.475983333333332</v>
      </c>
      <c r="M447" s="19">
        <f t="shared" ref="M447:M450" si="632">(K447/60+J447)/60+I447</f>
        <v>58.58253333333333</v>
      </c>
      <c r="N447" s="11">
        <f t="shared" ref="N447:N450" si="633">D447/L447</f>
        <v>93409.902696753561</v>
      </c>
      <c r="O447" s="11">
        <f t="shared" ref="O447:O450" si="634">E447/M447</f>
        <v>110881.68487080336</v>
      </c>
      <c r="P447" s="22">
        <f t="shared" si="566"/>
        <v>0</v>
      </c>
      <c r="Q447" s="11">
        <f t="shared" si="567"/>
        <v>3483.3701167792274</v>
      </c>
      <c r="R447" s="7">
        <f t="shared" si="575"/>
        <v>427</v>
      </c>
      <c r="S447" s="11">
        <f t="shared" si="568"/>
        <v>13280.858431186376</v>
      </c>
      <c r="T447" s="11">
        <f t="shared" si="569"/>
        <v>17265.115960542291</v>
      </c>
      <c r="AB447" s="4">
        <f t="shared" ref="AB447:AB450" si="635">SUM(U447:AA447)</f>
        <v>0</v>
      </c>
      <c r="AC447" s="3">
        <f t="shared" ref="AC447:AC450" si="636">F447</f>
        <v>16</v>
      </c>
      <c r="AD447" s="42">
        <f t="shared" ref="AD447:AD450" si="637">G447+H447/60</f>
        <v>28.559000000000001</v>
      </c>
      <c r="AE447" s="3">
        <f t="shared" ref="AE447:AE450" si="638">I447</f>
        <v>58</v>
      </c>
      <c r="AF447" s="42">
        <f t="shared" ref="AF447:AF450" si="639">J447+K447/60</f>
        <v>34.951999999999998</v>
      </c>
      <c r="AJ447" s="3">
        <v>9</v>
      </c>
      <c r="AK447" s="57" t="s">
        <v>2998</v>
      </c>
      <c r="AL447" s="13" t="s">
        <v>2284</v>
      </c>
    </row>
    <row r="448" spans="1:38" x14ac:dyDescent="0.2">
      <c r="A448" s="4">
        <v>1</v>
      </c>
      <c r="B448" s="4">
        <v>9</v>
      </c>
      <c r="C448" s="13" t="s">
        <v>2288</v>
      </c>
      <c r="D448" s="7">
        <v>1539020</v>
      </c>
      <c r="E448" s="7">
        <v>6495730</v>
      </c>
      <c r="F448" s="4">
        <v>16</v>
      </c>
      <c r="G448" s="9">
        <v>28</v>
      </c>
      <c r="H448" s="6">
        <v>33.54</v>
      </c>
      <c r="I448" s="7">
        <v>58</v>
      </c>
      <c r="J448" s="7">
        <v>34</v>
      </c>
      <c r="K448" s="12">
        <v>57.12</v>
      </c>
      <c r="L448" s="19">
        <f t="shared" si="631"/>
        <v>16.475983333333332</v>
      </c>
      <c r="M448" s="19">
        <f t="shared" si="632"/>
        <v>58.58253333333333</v>
      </c>
      <c r="N448" s="11">
        <f t="shared" si="633"/>
        <v>93409.902696753561</v>
      </c>
      <c r="O448" s="11">
        <f t="shared" si="634"/>
        <v>110881.68487080336</v>
      </c>
      <c r="P448" s="22">
        <f t="shared" si="566"/>
        <v>0</v>
      </c>
      <c r="Q448" s="11">
        <f t="shared" si="567"/>
        <v>3483.3701167792274</v>
      </c>
      <c r="R448" s="7">
        <f t="shared" si="575"/>
        <v>428</v>
      </c>
      <c r="S448" s="11">
        <f t="shared" si="568"/>
        <v>13249.828388122854</v>
      </c>
      <c r="T448" s="11">
        <f t="shared" si="569"/>
        <v>17224.776904559712</v>
      </c>
      <c r="AB448" s="4">
        <f t="shared" si="635"/>
        <v>0</v>
      </c>
      <c r="AC448" s="3">
        <f t="shared" si="636"/>
        <v>16</v>
      </c>
      <c r="AD448" s="42">
        <f t="shared" si="637"/>
        <v>28.559000000000001</v>
      </c>
      <c r="AE448" s="3">
        <f t="shared" si="638"/>
        <v>58</v>
      </c>
      <c r="AF448" s="42">
        <f t="shared" si="639"/>
        <v>34.951999999999998</v>
      </c>
      <c r="AJ448" s="3">
        <v>9</v>
      </c>
      <c r="AK448" s="57" t="s">
        <v>2998</v>
      </c>
      <c r="AL448" s="13" t="s">
        <v>2284</v>
      </c>
    </row>
    <row r="449" spans="1:38" x14ac:dyDescent="0.2">
      <c r="A449" s="4">
        <v>1</v>
      </c>
      <c r="B449" s="4">
        <v>9</v>
      </c>
      <c r="C449" s="13" t="s">
        <v>2289</v>
      </c>
      <c r="D449" s="7">
        <v>1539020</v>
      </c>
      <c r="E449" s="7">
        <v>6495730</v>
      </c>
      <c r="F449" s="4">
        <v>16</v>
      </c>
      <c r="G449" s="9">
        <v>28</v>
      </c>
      <c r="H449" s="6">
        <v>33.54</v>
      </c>
      <c r="I449" s="7">
        <v>58</v>
      </c>
      <c r="J449" s="7">
        <v>34</v>
      </c>
      <c r="K449" s="12">
        <v>57.12</v>
      </c>
      <c r="L449" s="19">
        <f t="shared" si="631"/>
        <v>16.475983333333332</v>
      </c>
      <c r="M449" s="19">
        <f t="shared" si="632"/>
        <v>58.58253333333333</v>
      </c>
      <c r="N449" s="11">
        <f t="shared" si="633"/>
        <v>93409.902696753561</v>
      </c>
      <c r="O449" s="11">
        <f t="shared" si="634"/>
        <v>110881.68487080336</v>
      </c>
      <c r="P449" s="22">
        <f t="shared" si="566"/>
        <v>0</v>
      </c>
      <c r="Q449" s="11">
        <f t="shared" si="567"/>
        <v>3483.3701167792274</v>
      </c>
      <c r="R449" s="7">
        <f t="shared" si="575"/>
        <v>429</v>
      </c>
      <c r="S449" s="11">
        <f t="shared" si="568"/>
        <v>13218.943007264761</v>
      </c>
      <c r="T449" s="11">
        <f t="shared" si="569"/>
        <v>17184.625909444188</v>
      </c>
      <c r="AB449" s="4">
        <f t="shared" si="635"/>
        <v>0</v>
      </c>
      <c r="AC449" s="3">
        <f t="shared" si="636"/>
        <v>16</v>
      </c>
      <c r="AD449" s="42">
        <f t="shared" si="637"/>
        <v>28.559000000000001</v>
      </c>
      <c r="AE449" s="3">
        <f t="shared" si="638"/>
        <v>58</v>
      </c>
      <c r="AF449" s="42">
        <f t="shared" si="639"/>
        <v>34.951999999999998</v>
      </c>
      <c r="AJ449" s="3">
        <v>9</v>
      </c>
      <c r="AK449" s="3">
        <v>1</v>
      </c>
      <c r="AL449" s="13" t="s">
        <v>2284</v>
      </c>
    </row>
    <row r="450" spans="1:38" x14ac:dyDescent="0.2">
      <c r="A450" s="4">
        <v>1</v>
      </c>
      <c r="B450" s="4">
        <v>9</v>
      </c>
      <c r="C450" s="13" t="s">
        <v>2290</v>
      </c>
      <c r="D450" s="7">
        <v>1539020</v>
      </c>
      <c r="E450" s="7">
        <v>6495730</v>
      </c>
      <c r="F450" s="4">
        <v>16</v>
      </c>
      <c r="G450" s="9">
        <v>28</v>
      </c>
      <c r="H450" s="6">
        <v>33.54</v>
      </c>
      <c r="I450" s="7">
        <v>58</v>
      </c>
      <c r="J450" s="7">
        <v>34</v>
      </c>
      <c r="K450" s="12">
        <v>57.12</v>
      </c>
      <c r="L450" s="19">
        <f t="shared" si="631"/>
        <v>16.475983333333332</v>
      </c>
      <c r="M450" s="19">
        <f t="shared" si="632"/>
        <v>58.58253333333333</v>
      </c>
      <c r="N450" s="11">
        <f t="shared" si="633"/>
        <v>93409.902696753561</v>
      </c>
      <c r="O450" s="11">
        <f t="shared" si="634"/>
        <v>110881.68487080336</v>
      </c>
      <c r="P450" s="22">
        <f t="shared" si="566"/>
        <v>0</v>
      </c>
      <c r="Q450" s="11">
        <f t="shared" si="567"/>
        <v>3483.3701167792274</v>
      </c>
      <c r="R450" s="7">
        <f t="shared" si="575"/>
        <v>430</v>
      </c>
      <c r="S450" s="11">
        <f t="shared" si="568"/>
        <v>13188.20127934089</v>
      </c>
      <c r="T450" s="11">
        <f t="shared" si="569"/>
        <v>17144.661663143157</v>
      </c>
      <c r="AB450" s="4">
        <f t="shared" si="635"/>
        <v>0</v>
      </c>
      <c r="AC450" s="3">
        <f t="shared" si="636"/>
        <v>16</v>
      </c>
      <c r="AD450" s="42">
        <f t="shared" si="637"/>
        <v>28.559000000000001</v>
      </c>
      <c r="AE450" s="3">
        <f t="shared" si="638"/>
        <v>58</v>
      </c>
      <c r="AF450" s="42">
        <f t="shared" si="639"/>
        <v>34.951999999999998</v>
      </c>
      <c r="AJ450" s="3">
        <v>9</v>
      </c>
      <c r="AK450" s="57" t="s">
        <v>2998</v>
      </c>
      <c r="AL450" s="13" t="s">
        <v>2284</v>
      </c>
    </row>
    <row r="451" spans="1:38" x14ac:dyDescent="0.2">
      <c r="B451" s="4">
        <v>8</v>
      </c>
      <c r="C451" s="13" t="s">
        <v>950</v>
      </c>
      <c r="D451" s="7">
        <v>1534520</v>
      </c>
      <c r="E451" s="7">
        <v>6494290</v>
      </c>
      <c r="F451" s="4">
        <v>16</v>
      </c>
      <c r="G451" s="9">
        <v>23</v>
      </c>
      <c r="H451" s="6">
        <v>54.24</v>
      </c>
      <c r="I451" s="7">
        <v>58</v>
      </c>
      <c r="J451" s="7">
        <v>34</v>
      </c>
      <c r="K451" s="12">
        <v>11.94</v>
      </c>
      <c r="L451" s="19">
        <f t="shared" si="609"/>
        <v>16.398399999999999</v>
      </c>
      <c r="M451" s="19">
        <f t="shared" si="610"/>
        <v>58.569983333333333</v>
      </c>
      <c r="N451" s="11">
        <f t="shared" si="611"/>
        <v>93577.422187530494</v>
      </c>
      <c r="O451" s="11">
        <f t="shared" si="612"/>
        <v>110880.85791385178</v>
      </c>
      <c r="P451" s="22">
        <f t="shared" si="566"/>
        <v>4.7247857094264072</v>
      </c>
      <c r="Q451" s="11">
        <f t="shared" si="567"/>
        <v>3488.0949024886536</v>
      </c>
      <c r="R451" s="7">
        <f t="shared" si="575"/>
        <v>431</v>
      </c>
      <c r="S451" s="11">
        <f t="shared" si="568"/>
        <v>13175.44895882025</v>
      </c>
      <c r="T451" s="11">
        <f t="shared" si="569"/>
        <v>17128.083646466326</v>
      </c>
      <c r="AB451" s="4">
        <f t="shared" si="594"/>
        <v>0</v>
      </c>
      <c r="AC451" s="3">
        <f t="shared" si="590"/>
        <v>16</v>
      </c>
      <c r="AD451" s="42">
        <f t="shared" si="591"/>
        <v>23.904</v>
      </c>
      <c r="AE451" s="3">
        <f t="shared" si="592"/>
        <v>58</v>
      </c>
      <c r="AF451" s="42">
        <f t="shared" si="593"/>
        <v>34.198999999999998</v>
      </c>
      <c r="AJ451" s="3">
        <v>9</v>
      </c>
      <c r="AK451" s="3">
        <v>1</v>
      </c>
      <c r="AL451" t="s">
        <v>2291</v>
      </c>
    </row>
    <row r="452" spans="1:38" x14ac:dyDescent="0.2">
      <c r="B452" s="4">
        <v>8</v>
      </c>
      <c r="C452" s="13" t="s">
        <v>951</v>
      </c>
      <c r="D452" s="7">
        <v>1534520</v>
      </c>
      <c r="E452" s="7">
        <v>6494290</v>
      </c>
      <c r="F452" s="4">
        <v>16</v>
      </c>
      <c r="G452" s="9">
        <v>23</v>
      </c>
      <c r="H452" s="6">
        <v>54.24</v>
      </c>
      <c r="I452" s="7">
        <v>58</v>
      </c>
      <c r="J452" s="7">
        <v>34</v>
      </c>
      <c r="K452" s="12">
        <v>11.94</v>
      </c>
      <c r="L452" s="19">
        <f t="shared" si="609"/>
        <v>16.398399999999999</v>
      </c>
      <c r="M452" s="19">
        <f t="shared" si="610"/>
        <v>58.569983333333333</v>
      </c>
      <c r="N452" s="11">
        <f t="shared" si="611"/>
        <v>93577.422187530494</v>
      </c>
      <c r="O452" s="11">
        <f t="shared" si="612"/>
        <v>110880.85791385178</v>
      </c>
      <c r="P452" s="22">
        <f t="shared" si="566"/>
        <v>0</v>
      </c>
      <c r="Q452" s="11">
        <f t="shared" si="567"/>
        <v>3488.0949024886536</v>
      </c>
      <c r="R452" s="7">
        <f t="shared" si="575"/>
        <v>432</v>
      </c>
      <c r="S452" s="11">
        <f t="shared" si="568"/>
        <v>13144.950234378537</v>
      </c>
      <c r="T452" s="11">
        <f t="shared" si="569"/>
        <v>17088.435304692099</v>
      </c>
      <c r="AB452" s="4">
        <f t="shared" si="594"/>
        <v>0</v>
      </c>
      <c r="AC452" s="3">
        <f t="shared" si="590"/>
        <v>16</v>
      </c>
      <c r="AD452" s="42">
        <f t="shared" si="591"/>
        <v>23.904</v>
      </c>
      <c r="AE452" s="3">
        <f t="shared" si="592"/>
        <v>58</v>
      </c>
      <c r="AF452" s="42">
        <f t="shared" si="593"/>
        <v>34.198999999999998</v>
      </c>
      <c r="AJ452" s="3">
        <v>9</v>
      </c>
      <c r="AK452" s="3">
        <v>1</v>
      </c>
      <c r="AL452" t="s">
        <v>2291</v>
      </c>
    </row>
    <row r="453" spans="1:38" x14ac:dyDescent="0.2">
      <c r="A453" s="4">
        <v>1</v>
      </c>
      <c r="B453" s="4">
        <v>9</v>
      </c>
      <c r="C453" s="13" t="s">
        <v>952</v>
      </c>
      <c r="D453" s="29">
        <v>1531384</v>
      </c>
      <c r="E453" s="29">
        <v>6492607</v>
      </c>
      <c r="F453" s="4">
        <v>16</v>
      </c>
      <c r="G453" s="9">
        <v>20</v>
      </c>
      <c r="H453" s="6">
        <v>39.42</v>
      </c>
      <c r="I453" s="7">
        <v>58</v>
      </c>
      <c r="J453" s="7">
        <v>33</v>
      </c>
      <c r="K453" s="12">
        <v>18.420000000000002</v>
      </c>
      <c r="L453" s="19">
        <f t="shared" si="609"/>
        <v>16.344283333333333</v>
      </c>
      <c r="M453" s="19">
        <f t="shared" si="610"/>
        <v>58.555116666666663</v>
      </c>
      <c r="N453" s="11">
        <f t="shared" si="611"/>
        <v>93695.389927365017</v>
      </c>
      <c r="O453" s="11">
        <f t="shared" si="612"/>
        <v>110880.26750864642</v>
      </c>
      <c r="P453" s="22">
        <f t="shared" si="566"/>
        <v>3.55907080570196</v>
      </c>
      <c r="Q453" s="11">
        <f t="shared" si="567"/>
        <v>3491.6539732943556</v>
      </c>
      <c r="R453" s="7">
        <f t="shared" si="575"/>
        <v>433</v>
      </c>
      <c r="S453" s="11">
        <f t="shared" si="568"/>
        <v>13127.973830307646</v>
      </c>
      <c r="T453" s="11">
        <f t="shared" si="569"/>
        <v>17066.36597939994</v>
      </c>
      <c r="AB453" s="4">
        <f t="shared" si="594"/>
        <v>0</v>
      </c>
      <c r="AC453" s="3">
        <f t="shared" si="590"/>
        <v>16</v>
      </c>
      <c r="AD453" s="42">
        <f t="shared" si="591"/>
        <v>20.657</v>
      </c>
      <c r="AE453" s="3">
        <f t="shared" si="592"/>
        <v>58</v>
      </c>
      <c r="AF453" s="42">
        <f t="shared" si="593"/>
        <v>33.307000000000002</v>
      </c>
      <c r="AJ453" s="3">
        <v>9</v>
      </c>
      <c r="AK453" s="3">
        <v>1</v>
      </c>
      <c r="AL453" s="2" t="s">
        <v>2292</v>
      </c>
    </row>
    <row r="454" spans="1:38" x14ac:dyDescent="0.2">
      <c r="A454" s="4">
        <v>1</v>
      </c>
      <c r="B454" s="4">
        <v>9</v>
      </c>
      <c r="C454" s="13" t="s">
        <v>953</v>
      </c>
      <c r="D454" s="29">
        <v>1531367</v>
      </c>
      <c r="E454" s="29">
        <v>6492599</v>
      </c>
      <c r="F454" s="4">
        <v>16</v>
      </c>
      <c r="G454" s="9">
        <v>20</v>
      </c>
      <c r="H454" s="6">
        <v>38.340000000000003</v>
      </c>
      <c r="I454" s="7">
        <v>58</v>
      </c>
      <c r="J454" s="7">
        <v>33</v>
      </c>
      <c r="K454" s="12">
        <v>18.18</v>
      </c>
      <c r="L454" s="19">
        <f t="shared" si="609"/>
        <v>16.343983333333334</v>
      </c>
      <c r="M454" s="19">
        <f t="shared" si="610"/>
        <v>58.555050000000001</v>
      </c>
      <c r="N454" s="11">
        <f t="shared" si="611"/>
        <v>93696.069603595199</v>
      </c>
      <c r="O454" s="11">
        <f t="shared" si="612"/>
        <v>110880.25712555963</v>
      </c>
      <c r="P454" s="22">
        <f t="shared" si="566"/>
        <v>1.8788294228055936E-2</v>
      </c>
      <c r="Q454" s="11">
        <f t="shared" si="567"/>
        <v>3491.6727615885839</v>
      </c>
      <c r="R454" s="7">
        <f t="shared" si="575"/>
        <v>434</v>
      </c>
      <c r="S454" s="11">
        <f t="shared" si="568"/>
        <v>13097.795520429067</v>
      </c>
      <c r="T454" s="11">
        <f t="shared" si="569"/>
        <v>17027.134176557785</v>
      </c>
      <c r="AB454" s="4">
        <f t="shared" si="594"/>
        <v>0</v>
      </c>
      <c r="AC454" s="3">
        <f t="shared" si="590"/>
        <v>16</v>
      </c>
      <c r="AD454" s="42">
        <f t="shared" si="591"/>
        <v>20.638999999999999</v>
      </c>
      <c r="AE454" s="3">
        <f t="shared" si="592"/>
        <v>58</v>
      </c>
      <c r="AF454" s="42">
        <f t="shared" si="593"/>
        <v>33.302999999999997</v>
      </c>
      <c r="AJ454" s="3">
        <v>9</v>
      </c>
      <c r="AK454" s="3">
        <v>1</v>
      </c>
      <c r="AL454" s="1" t="s">
        <v>65</v>
      </c>
    </row>
    <row r="455" spans="1:38" x14ac:dyDescent="0.2">
      <c r="A455" s="4">
        <v>1</v>
      </c>
      <c r="B455" s="4">
        <v>9</v>
      </c>
      <c r="C455" s="13" t="s">
        <v>954</v>
      </c>
      <c r="D455" s="29">
        <v>1531405</v>
      </c>
      <c r="E455" s="29">
        <v>6492624</v>
      </c>
      <c r="F455" s="4">
        <v>16</v>
      </c>
      <c r="G455" s="9">
        <v>20</v>
      </c>
      <c r="H455" s="6">
        <v>40.74</v>
      </c>
      <c r="I455" s="7">
        <v>58</v>
      </c>
      <c r="J455" s="7">
        <v>33</v>
      </c>
      <c r="K455" s="12">
        <v>18.96</v>
      </c>
      <c r="L455" s="19">
        <f t="shared" si="609"/>
        <v>16.344650000000001</v>
      </c>
      <c r="M455" s="19">
        <f t="shared" si="610"/>
        <v>58.555266666666668</v>
      </c>
      <c r="N455" s="11">
        <f t="shared" si="611"/>
        <v>93694.572841877918</v>
      </c>
      <c r="O455" s="11">
        <f t="shared" si="612"/>
        <v>110880.27379262213</v>
      </c>
      <c r="P455" s="22">
        <f t="shared" si="566"/>
        <v>4.548626166217664E-2</v>
      </c>
      <c r="Q455" s="11">
        <f t="shared" si="567"/>
        <v>3491.7182478502459</v>
      </c>
      <c r="R455" s="7">
        <f t="shared" si="575"/>
        <v>435</v>
      </c>
      <c r="S455" s="11">
        <f t="shared" si="568"/>
        <v>13067.855879310808</v>
      </c>
      <c r="T455" s="11">
        <f t="shared" si="569"/>
        <v>16988.212643104052</v>
      </c>
      <c r="AB455" s="4">
        <f t="shared" si="594"/>
        <v>0</v>
      </c>
      <c r="AC455" s="3">
        <f t="shared" si="590"/>
        <v>16</v>
      </c>
      <c r="AD455" s="42">
        <f t="shared" si="591"/>
        <v>20.678999999999998</v>
      </c>
      <c r="AE455" s="3">
        <f t="shared" si="592"/>
        <v>58</v>
      </c>
      <c r="AF455" s="42">
        <f t="shared" si="593"/>
        <v>33.316000000000003</v>
      </c>
      <c r="AJ455" s="3">
        <v>9</v>
      </c>
      <c r="AK455" s="3">
        <v>1</v>
      </c>
      <c r="AL455" s="1" t="s">
        <v>198</v>
      </c>
    </row>
    <row r="456" spans="1:38" x14ac:dyDescent="0.2">
      <c r="A456" s="4">
        <v>1</v>
      </c>
      <c r="B456" s="4">
        <v>9</v>
      </c>
      <c r="C456" s="13" t="s">
        <v>955</v>
      </c>
      <c r="D456" s="29">
        <v>1531354</v>
      </c>
      <c r="E456" s="29">
        <v>6492623</v>
      </c>
      <c r="F456" s="4">
        <v>16</v>
      </c>
      <c r="G456" s="9">
        <v>20</v>
      </c>
      <c r="H456" s="6">
        <v>37.619999999999997</v>
      </c>
      <c r="I456" s="7">
        <v>58</v>
      </c>
      <c r="J456" s="7">
        <v>33</v>
      </c>
      <c r="K456" s="12">
        <v>18.96</v>
      </c>
      <c r="L456" s="19">
        <f t="shared" si="609"/>
        <v>16.343783333333334</v>
      </c>
      <c r="M456" s="19">
        <f t="shared" si="610"/>
        <v>58.555266666666668</v>
      </c>
      <c r="N456" s="11">
        <f t="shared" si="611"/>
        <v>93696.420759371293</v>
      </c>
      <c r="O456" s="11">
        <f t="shared" si="612"/>
        <v>110880.25671473901</v>
      </c>
      <c r="P456" s="22">
        <f t="shared" si="566"/>
        <v>5.10098029794274E-2</v>
      </c>
      <c r="Q456" s="11">
        <f t="shared" si="567"/>
        <v>3491.7692576532254</v>
      </c>
      <c r="R456" s="7">
        <f t="shared" si="575"/>
        <v>436</v>
      </c>
      <c r="S456" s="11">
        <f t="shared" si="568"/>
        <v>13038.074200595071</v>
      </c>
      <c r="T456" s="11">
        <f t="shared" si="569"/>
        <v>16949.496460773593</v>
      </c>
      <c r="AB456" s="4">
        <f t="shared" si="594"/>
        <v>0</v>
      </c>
      <c r="AC456" s="3">
        <f t="shared" si="590"/>
        <v>16</v>
      </c>
      <c r="AD456" s="42">
        <f t="shared" si="591"/>
        <v>20.626999999999999</v>
      </c>
      <c r="AE456" s="3">
        <f t="shared" si="592"/>
        <v>58</v>
      </c>
      <c r="AF456" s="42">
        <f t="shared" si="593"/>
        <v>33.316000000000003</v>
      </c>
      <c r="AJ456" s="3">
        <v>9</v>
      </c>
      <c r="AK456" s="3">
        <v>1</v>
      </c>
      <c r="AL456" s="1" t="s">
        <v>65</v>
      </c>
    </row>
    <row r="457" spans="1:38" x14ac:dyDescent="0.2">
      <c r="A457" s="4">
        <v>1</v>
      </c>
      <c r="B457" s="4">
        <v>9</v>
      </c>
      <c r="C457" s="13" t="s">
        <v>956</v>
      </c>
      <c r="D457" s="29">
        <v>1531346</v>
      </c>
      <c r="E457" s="29">
        <v>6492636</v>
      </c>
      <c r="F457" s="4">
        <v>16</v>
      </c>
      <c r="G457" s="9">
        <v>20</v>
      </c>
      <c r="H457" s="6">
        <v>37.14</v>
      </c>
      <c r="I457" s="7">
        <v>58</v>
      </c>
      <c r="J457" s="7">
        <v>33</v>
      </c>
      <c r="K457" s="12">
        <v>19.38</v>
      </c>
      <c r="L457" s="19">
        <f t="shared" si="609"/>
        <v>16.34365</v>
      </c>
      <c r="M457" s="19">
        <f t="shared" si="610"/>
        <v>58.555383333333332</v>
      </c>
      <c r="N457" s="11">
        <f t="shared" si="611"/>
        <v>93696.695658558529</v>
      </c>
      <c r="O457" s="11">
        <f t="shared" si="612"/>
        <v>110880.25780720987</v>
      </c>
      <c r="P457" s="22">
        <f t="shared" si="566"/>
        <v>1.5264337522473748E-2</v>
      </c>
      <c r="Q457" s="11">
        <f t="shared" si="567"/>
        <v>3491.7845219907481</v>
      </c>
      <c r="R457" s="7">
        <f t="shared" si="575"/>
        <v>437</v>
      </c>
      <c r="S457" s="11">
        <f t="shared" si="568"/>
        <v>13008.295656295051</v>
      </c>
      <c r="T457" s="11">
        <f t="shared" si="569"/>
        <v>16910.784353183568</v>
      </c>
      <c r="AB457" s="4">
        <f t="shared" si="594"/>
        <v>0</v>
      </c>
      <c r="AC457" s="3">
        <f t="shared" si="590"/>
        <v>16</v>
      </c>
      <c r="AD457" s="42">
        <f t="shared" si="591"/>
        <v>20.619</v>
      </c>
      <c r="AE457" s="3">
        <f t="shared" si="592"/>
        <v>58</v>
      </c>
      <c r="AF457" s="42">
        <f t="shared" si="593"/>
        <v>33.323</v>
      </c>
      <c r="AJ457" s="3">
        <v>9</v>
      </c>
      <c r="AK457" s="3">
        <v>1</v>
      </c>
      <c r="AL457" s="1" t="s">
        <v>65</v>
      </c>
    </row>
    <row r="458" spans="1:38" x14ac:dyDescent="0.2">
      <c r="A458" s="63">
        <v>0.5</v>
      </c>
      <c r="B458" s="4">
        <v>9</v>
      </c>
      <c r="C458" s="13" t="s">
        <v>957</v>
      </c>
      <c r="D458" s="7">
        <v>1531800</v>
      </c>
      <c r="E458" s="7">
        <v>6489380</v>
      </c>
      <c r="F458" s="4">
        <v>16</v>
      </c>
      <c r="G458" s="9">
        <v>21</v>
      </c>
      <c r="H458" s="6">
        <v>3.54</v>
      </c>
      <c r="I458" s="7">
        <v>58</v>
      </c>
      <c r="J458" s="7">
        <v>31</v>
      </c>
      <c r="K458" s="12">
        <v>34.020000000000003</v>
      </c>
      <c r="L458" s="19">
        <f t="shared" si="609"/>
        <v>16.350983333333332</v>
      </c>
      <c r="M458" s="19">
        <f t="shared" si="610"/>
        <v>58.526116666666667</v>
      </c>
      <c r="N458" s="11">
        <f t="shared" si="611"/>
        <v>93682.439078587529</v>
      </c>
      <c r="O458" s="11">
        <f t="shared" si="612"/>
        <v>110880.07148945186</v>
      </c>
      <c r="P458" s="22">
        <f t="shared" si="566"/>
        <v>3.2874993536121035</v>
      </c>
      <c r="Q458" s="11">
        <f t="shared" si="567"/>
        <v>3495.0720213443601</v>
      </c>
      <c r="R458" s="7">
        <f t="shared" si="575"/>
        <v>438</v>
      </c>
      <c r="S458" s="11">
        <f t="shared" si="568"/>
        <v>12990.815640978581</v>
      </c>
      <c r="T458" s="11">
        <f t="shared" si="569"/>
        <v>16888.060333272155</v>
      </c>
      <c r="W458" s="4">
        <v>8</v>
      </c>
      <c r="AB458" s="4">
        <f>SUM(U458:AA458)+AB459</f>
        <v>25</v>
      </c>
      <c r="AC458" s="3">
        <f t="shared" si="590"/>
        <v>16</v>
      </c>
      <c r="AD458" s="42">
        <f t="shared" si="591"/>
        <v>21.059000000000001</v>
      </c>
      <c r="AE458" s="3">
        <f t="shared" si="592"/>
        <v>58</v>
      </c>
      <c r="AF458" s="42">
        <f t="shared" si="593"/>
        <v>31.567</v>
      </c>
      <c r="AJ458" s="3">
        <v>9</v>
      </c>
      <c r="AK458" s="3">
        <v>1</v>
      </c>
      <c r="AL458" t="s">
        <v>236</v>
      </c>
    </row>
    <row r="459" spans="1:38" x14ac:dyDescent="0.2">
      <c r="A459" s="63">
        <v>0.5</v>
      </c>
      <c r="B459" s="4">
        <v>9</v>
      </c>
      <c r="C459" s="13" t="s">
        <v>958</v>
      </c>
      <c r="D459" s="7">
        <v>1531800</v>
      </c>
      <c r="E459" s="7">
        <v>6489380</v>
      </c>
      <c r="F459" s="4">
        <v>16</v>
      </c>
      <c r="G459" s="9">
        <v>21</v>
      </c>
      <c r="H459" s="6">
        <v>3.54</v>
      </c>
      <c r="I459" s="7">
        <v>58</v>
      </c>
      <c r="J459" s="7">
        <v>31</v>
      </c>
      <c r="K459" s="12">
        <v>34.020000000000003</v>
      </c>
      <c r="L459" s="19">
        <f t="shared" si="609"/>
        <v>16.350983333333332</v>
      </c>
      <c r="M459" s="19">
        <f t="shared" si="610"/>
        <v>58.526116666666667</v>
      </c>
      <c r="N459" s="11">
        <f t="shared" si="611"/>
        <v>93682.439078587529</v>
      </c>
      <c r="O459" s="11">
        <f t="shared" si="612"/>
        <v>110880.07148945186</v>
      </c>
      <c r="P459" s="22">
        <f t="shared" si="566"/>
        <v>0</v>
      </c>
      <c r="Q459" s="11">
        <f t="shared" si="567"/>
        <v>3495.0720213443601</v>
      </c>
      <c r="R459" s="7">
        <f t="shared" si="575"/>
        <v>439</v>
      </c>
      <c r="S459" s="11">
        <f t="shared" si="568"/>
        <v>12961.22380580551</v>
      </c>
      <c r="T459" s="11">
        <f t="shared" si="569"/>
        <v>16849.590947547164</v>
      </c>
      <c r="V459" s="4">
        <v>9</v>
      </c>
      <c r="W459" s="4">
        <v>8</v>
      </c>
      <c r="AB459" s="4">
        <f t="shared" si="594"/>
        <v>17</v>
      </c>
      <c r="AC459" s="3">
        <f t="shared" si="590"/>
        <v>16</v>
      </c>
      <c r="AD459" s="42">
        <f t="shared" si="591"/>
        <v>21.059000000000001</v>
      </c>
      <c r="AE459" s="3">
        <f t="shared" si="592"/>
        <v>58</v>
      </c>
      <c r="AF459" s="42">
        <f t="shared" si="593"/>
        <v>31.567</v>
      </c>
      <c r="AJ459" s="3">
        <v>9</v>
      </c>
      <c r="AK459" s="3">
        <v>1</v>
      </c>
      <c r="AL459" s="13" t="s">
        <v>2293</v>
      </c>
    </row>
    <row r="460" spans="1:38" x14ac:dyDescent="0.2">
      <c r="B460" s="4">
        <v>8</v>
      </c>
      <c r="C460" s="13" t="s">
        <v>960</v>
      </c>
      <c r="D460" s="7">
        <v>1537210</v>
      </c>
      <c r="E460" s="7">
        <v>6486665</v>
      </c>
      <c r="F460" s="4">
        <v>16</v>
      </c>
      <c r="G460" s="9">
        <v>26</v>
      </c>
      <c r="H460" s="6">
        <v>36.18</v>
      </c>
      <c r="I460" s="7">
        <v>58</v>
      </c>
      <c r="J460" s="7">
        <v>30</v>
      </c>
      <c r="K460" s="12">
        <v>4.74</v>
      </c>
      <c r="L460" s="19">
        <f t="shared" si="609"/>
        <v>16.443383333333333</v>
      </c>
      <c r="M460" s="19">
        <f t="shared" si="610"/>
        <v>58.501316666666668</v>
      </c>
      <c r="N460" s="11">
        <f t="shared" si="611"/>
        <v>93485.018796821008</v>
      </c>
      <c r="O460" s="11">
        <f t="shared" si="612"/>
        <v>110880.66678841131</v>
      </c>
      <c r="P460" s="22">
        <f t="shared" si="566"/>
        <v>6.0530426233424128</v>
      </c>
      <c r="Q460" s="11">
        <f t="shared" si="567"/>
        <v>3501.1250639677023</v>
      </c>
      <c r="R460" s="7">
        <f t="shared" si="575"/>
        <v>440</v>
      </c>
      <c r="S460" s="11">
        <f t="shared" si="568"/>
        <v>12954.162736680499</v>
      </c>
      <c r="T460" s="11">
        <f t="shared" si="569"/>
        <v>16840.411557684649</v>
      </c>
      <c r="AB460" s="4">
        <f t="shared" si="594"/>
        <v>0</v>
      </c>
      <c r="AC460" s="3">
        <f t="shared" si="590"/>
        <v>16</v>
      </c>
      <c r="AD460" s="42">
        <f t="shared" si="591"/>
        <v>26.603000000000002</v>
      </c>
      <c r="AE460" s="3">
        <f t="shared" si="592"/>
        <v>58</v>
      </c>
      <c r="AF460" s="42">
        <f t="shared" si="593"/>
        <v>30.079000000000001</v>
      </c>
      <c r="AJ460" s="3">
        <v>8</v>
      </c>
      <c r="AL460" t="s">
        <v>287</v>
      </c>
    </row>
    <row r="461" spans="1:38" x14ac:dyDescent="0.2">
      <c r="B461" s="4">
        <v>8</v>
      </c>
      <c r="C461" s="13" t="s">
        <v>961</v>
      </c>
      <c r="D461" s="29">
        <v>1538306</v>
      </c>
      <c r="E461" s="29">
        <v>6485927</v>
      </c>
      <c r="F461" s="4">
        <v>16</v>
      </c>
      <c r="G461" s="9">
        <v>27</v>
      </c>
      <c r="H461" s="6">
        <v>43.44</v>
      </c>
      <c r="I461" s="7">
        <v>58</v>
      </c>
      <c r="J461" s="7">
        <v>29</v>
      </c>
      <c r="K461" s="12">
        <v>40.56</v>
      </c>
      <c r="L461" s="19">
        <f t="shared" si="609"/>
        <v>16.462066666666665</v>
      </c>
      <c r="M461" s="19">
        <f t="shared" si="610"/>
        <v>58.494599999999998</v>
      </c>
      <c r="N461" s="11">
        <f t="shared" si="611"/>
        <v>93445.496920192294</v>
      </c>
      <c r="O461" s="11">
        <f t="shared" si="612"/>
        <v>110880.78215766925</v>
      </c>
      <c r="P461" s="22">
        <f t="shared" si="566"/>
        <v>1.3213099560663275</v>
      </c>
      <c r="Q461" s="11">
        <f t="shared" si="567"/>
        <v>3502.4463739237685</v>
      </c>
      <c r="R461" s="7">
        <f t="shared" si="575"/>
        <v>441</v>
      </c>
      <c r="S461" s="11">
        <f t="shared" si="568"/>
        <v>12929.66597902017</v>
      </c>
      <c r="T461" s="11">
        <f t="shared" si="569"/>
        <v>16808.565772726222</v>
      </c>
      <c r="AB461" s="4">
        <f t="shared" si="594"/>
        <v>0</v>
      </c>
      <c r="AC461" s="3">
        <f t="shared" si="590"/>
        <v>16</v>
      </c>
      <c r="AD461" s="42">
        <f t="shared" si="591"/>
        <v>27.724</v>
      </c>
      <c r="AE461" s="3">
        <f t="shared" si="592"/>
        <v>58</v>
      </c>
      <c r="AF461" s="42">
        <f t="shared" si="593"/>
        <v>29.675999999999998</v>
      </c>
      <c r="AJ461" s="3">
        <v>8</v>
      </c>
      <c r="AL461" t="s">
        <v>24</v>
      </c>
    </row>
    <row r="462" spans="1:38" x14ac:dyDescent="0.2">
      <c r="B462" s="4">
        <v>9</v>
      </c>
      <c r="C462" s="13" t="s">
        <v>962</v>
      </c>
      <c r="D462" s="29">
        <v>1540661</v>
      </c>
      <c r="E462" s="29">
        <v>6486130</v>
      </c>
      <c r="F462" s="4">
        <v>16</v>
      </c>
      <c r="G462" s="9">
        <v>30</v>
      </c>
      <c r="H462" s="6">
        <v>8.94</v>
      </c>
      <c r="I462" s="7">
        <v>58</v>
      </c>
      <c r="J462" s="7">
        <v>29</v>
      </c>
      <c r="K462" s="12">
        <v>46.32</v>
      </c>
      <c r="L462" s="19">
        <f t="shared" si="609"/>
        <v>16.502483333333334</v>
      </c>
      <c r="M462" s="19">
        <f t="shared" si="610"/>
        <v>58.496200000000002</v>
      </c>
      <c r="N462" s="11">
        <f t="shared" si="611"/>
        <v>93359.342886777638</v>
      </c>
      <c r="O462" s="11">
        <f t="shared" si="612"/>
        <v>110881.21963477969</v>
      </c>
      <c r="P462" s="22">
        <f t="shared" si="566"/>
        <v>2.3637330644554599</v>
      </c>
      <c r="Q462" s="11">
        <f t="shared" si="567"/>
        <v>3504.8101069882241</v>
      </c>
      <c r="R462" s="7">
        <f t="shared" si="575"/>
        <v>442</v>
      </c>
      <c r="S462" s="11">
        <f t="shared" si="568"/>
        <v>12909.119579585586</v>
      </c>
      <c r="T462" s="11">
        <f t="shared" si="569"/>
        <v>16781.855453461263</v>
      </c>
      <c r="V462" s="4">
        <v>9</v>
      </c>
      <c r="W462" s="4">
        <v>6</v>
      </c>
      <c r="AB462" s="4">
        <f>SUM(U462:AA462)+AB463+AB464</f>
        <v>27</v>
      </c>
      <c r="AC462" s="3">
        <f t="shared" si="590"/>
        <v>16</v>
      </c>
      <c r="AD462" s="42">
        <f t="shared" si="591"/>
        <v>30.149000000000001</v>
      </c>
      <c r="AE462" s="3">
        <f t="shared" si="592"/>
        <v>58</v>
      </c>
      <c r="AF462" s="42">
        <f t="shared" si="593"/>
        <v>29.771999999999998</v>
      </c>
      <c r="AJ462" s="3">
        <v>9</v>
      </c>
      <c r="AK462" s="3">
        <v>1</v>
      </c>
      <c r="AL462" s="1" t="s">
        <v>2294</v>
      </c>
    </row>
    <row r="463" spans="1:38" x14ac:dyDescent="0.2">
      <c r="B463" s="4">
        <v>9</v>
      </c>
      <c r="C463" s="13" t="s">
        <v>963</v>
      </c>
      <c r="D463" s="29">
        <v>1540661</v>
      </c>
      <c r="E463" s="29">
        <v>6486130</v>
      </c>
      <c r="F463" s="4">
        <v>16</v>
      </c>
      <c r="G463" s="9">
        <v>30</v>
      </c>
      <c r="H463" s="6">
        <v>8.94</v>
      </c>
      <c r="I463" s="7">
        <v>58</v>
      </c>
      <c r="J463" s="7">
        <v>29</v>
      </c>
      <c r="K463" s="12">
        <v>46.32</v>
      </c>
      <c r="L463" s="19">
        <f t="shared" si="609"/>
        <v>16.502483333333334</v>
      </c>
      <c r="M463" s="19">
        <f t="shared" si="610"/>
        <v>58.496200000000002</v>
      </c>
      <c r="N463" s="11">
        <f t="shared" si="611"/>
        <v>93359.342886777638</v>
      </c>
      <c r="O463" s="11">
        <f t="shared" si="612"/>
        <v>110881.21963477969</v>
      </c>
      <c r="P463" s="22">
        <f t="shared" si="566"/>
        <v>0</v>
      </c>
      <c r="Q463" s="11">
        <f t="shared" si="567"/>
        <v>3504.8101069882241</v>
      </c>
      <c r="R463" s="7">
        <f t="shared" si="575"/>
        <v>443</v>
      </c>
      <c r="S463" s="11">
        <f t="shared" si="568"/>
        <v>12879.979354800967</v>
      </c>
      <c r="T463" s="11">
        <f t="shared" si="569"/>
        <v>16743.973161241258</v>
      </c>
      <c r="W463" s="4">
        <v>6</v>
      </c>
      <c r="AB463" s="4">
        <f t="shared" si="594"/>
        <v>6</v>
      </c>
      <c r="AC463" s="3">
        <f t="shared" si="590"/>
        <v>16</v>
      </c>
      <c r="AD463" s="42">
        <f t="shared" si="591"/>
        <v>30.149000000000001</v>
      </c>
      <c r="AE463" s="3">
        <f t="shared" si="592"/>
        <v>58</v>
      </c>
      <c r="AF463" s="42">
        <f t="shared" si="593"/>
        <v>29.771999999999998</v>
      </c>
      <c r="AJ463" s="3">
        <v>9</v>
      </c>
      <c r="AK463" s="3">
        <v>1</v>
      </c>
      <c r="AL463" s="1" t="s">
        <v>239</v>
      </c>
    </row>
    <row r="464" spans="1:38" x14ac:dyDescent="0.2">
      <c r="B464" s="4">
        <v>9</v>
      </c>
      <c r="C464" s="13" t="s">
        <v>964</v>
      </c>
      <c r="D464" s="29">
        <v>1540661</v>
      </c>
      <c r="E464" s="29">
        <v>6486130</v>
      </c>
      <c r="F464" s="4">
        <v>16</v>
      </c>
      <c r="G464" s="9">
        <v>30</v>
      </c>
      <c r="H464" s="6">
        <v>8.94</v>
      </c>
      <c r="I464" s="7">
        <v>58</v>
      </c>
      <c r="J464" s="7">
        <v>29</v>
      </c>
      <c r="K464" s="12">
        <v>46.32</v>
      </c>
      <c r="L464" s="19">
        <f t="shared" si="609"/>
        <v>16.502483333333334</v>
      </c>
      <c r="M464" s="19">
        <f t="shared" si="610"/>
        <v>58.496200000000002</v>
      </c>
      <c r="N464" s="11">
        <f t="shared" si="611"/>
        <v>93359.342886777638</v>
      </c>
      <c r="O464" s="11">
        <f t="shared" si="612"/>
        <v>110881.21963477969</v>
      </c>
      <c r="P464" s="22">
        <f t="shared" si="566"/>
        <v>0</v>
      </c>
      <c r="Q464" s="11">
        <f t="shared" si="567"/>
        <v>3504.8101069882241</v>
      </c>
      <c r="R464" s="7">
        <f t="shared" si="575"/>
        <v>444</v>
      </c>
      <c r="S464" s="11">
        <f t="shared" si="568"/>
        <v>12850.970392290155</v>
      </c>
      <c r="T464" s="11">
        <f t="shared" si="569"/>
        <v>16706.261509977201</v>
      </c>
      <c r="W464" s="4">
        <v>6</v>
      </c>
      <c r="AB464" s="4">
        <f t="shared" si="594"/>
        <v>6</v>
      </c>
      <c r="AC464" s="3">
        <f t="shared" si="590"/>
        <v>16</v>
      </c>
      <c r="AD464" s="42">
        <f t="shared" si="591"/>
        <v>30.149000000000001</v>
      </c>
      <c r="AE464" s="3">
        <f t="shared" si="592"/>
        <v>58</v>
      </c>
      <c r="AF464" s="42">
        <f t="shared" si="593"/>
        <v>29.771999999999998</v>
      </c>
      <c r="AJ464" s="3">
        <v>9</v>
      </c>
      <c r="AK464" s="3">
        <v>1</v>
      </c>
      <c r="AL464" s="1" t="s">
        <v>239</v>
      </c>
    </row>
    <row r="465" spans="1:38" x14ac:dyDescent="0.2">
      <c r="B465" s="4">
        <v>9</v>
      </c>
      <c r="C465" s="13" t="s">
        <v>965</v>
      </c>
      <c r="D465" s="7">
        <v>1538240</v>
      </c>
      <c r="E465" s="7">
        <v>6487040</v>
      </c>
      <c r="F465" s="4">
        <v>16</v>
      </c>
      <c r="G465" s="9">
        <v>27</v>
      </c>
      <c r="H465" s="6">
        <v>40.020000000000003</v>
      </c>
      <c r="I465" s="7">
        <v>58</v>
      </c>
      <c r="J465" s="7">
        <v>30</v>
      </c>
      <c r="K465" s="12">
        <v>16.5</v>
      </c>
      <c r="L465" s="19">
        <f t="shared" si="609"/>
        <v>16.461116666666666</v>
      </c>
      <c r="M465" s="19">
        <f t="shared" si="610"/>
        <v>58.504583333333336</v>
      </c>
      <c r="N465" s="11">
        <f t="shared" si="611"/>
        <v>93446.88037567318</v>
      </c>
      <c r="O465" s="11">
        <f t="shared" si="612"/>
        <v>110880.88540071646</v>
      </c>
      <c r="P465" s="22">
        <f t="shared" si="566"/>
        <v>2.5863760360782808</v>
      </c>
      <c r="Q465" s="11">
        <f t="shared" si="567"/>
        <v>3507.3964830243026</v>
      </c>
      <c r="R465" s="7">
        <f t="shared" si="575"/>
        <v>445</v>
      </c>
      <c r="S465" s="11">
        <f t="shared" si="568"/>
        <v>12831.553874974303</v>
      </c>
      <c r="T465" s="11">
        <f t="shared" si="569"/>
        <v>16681.020037466595</v>
      </c>
      <c r="W465" s="4">
        <v>8</v>
      </c>
      <c r="AB465" s="4">
        <f t="shared" si="594"/>
        <v>8</v>
      </c>
      <c r="AC465" s="3">
        <f t="shared" si="590"/>
        <v>16</v>
      </c>
      <c r="AD465" s="42">
        <f t="shared" si="591"/>
        <v>27.667000000000002</v>
      </c>
      <c r="AE465" s="3">
        <f t="shared" si="592"/>
        <v>58</v>
      </c>
      <c r="AF465" s="42">
        <f t="shared" si="593"/>
        <v>30.274999999999999</v>
      </c>
      <c r="AJ465" s="3">
        <v>8</v>
      </c>
      <c r="AK465" s="3">
        <v>1</v>
      </c>
      <c r="AL465" t="s">
        <v>491</v>
      </c>
    </row>
    <row r="466" spans="1:38" x14ac:dyDescent="0.2">
      <c r="B466" s="4">
        <v>8</v>
      </c>
      <c r="C466" s="13" t="s">
        <v>966</v>
      </c>
      <c r="D466" s="7">
        <v>1538475</v>
      </c>
      <c r="E466" s="7">
        <v>6488220</v>
      </c>
      <c r="F466" s="4">
        <v>16</v>
      </c>
      <c r="G466" s="9">
        <v>27</v>
      </c>
      <c r="H466" s="6">
        <v>55.26</v>
      </c>
      <c r="I466" s="7">
        <v>58</v>
      </c>
      <c r="J466" s="7">
        <v>30</v>
      </c>
      <c r="K466" s="12">
        <v>54.6</v>
      </c>
      <c r="L466" s="19">
        <f t="shared" si="609"/>
        <v>16.465350000000001</v>
      </c>
      <c r="M466" s="19">
        <f t="shared" si="610"/>
        <v>58.515166666666666</v>
      </c>
      <c r="N466" s="11">
        <f t="shared" si="611"/>
        <v>93437.127057730322</v>
      </c>
      <c r="O466" s="11">
        <f t="shared" si="612"/>
        <v>110880.99666468237</v>
      </c>
      <c r="P466" s="22">
        <f t="shared" si="566"/>
        <v>1.2031728886573201</v>
      </c>
      <c r="Q466" s="11">
        <f t="shared" si="567"/>
        <v>3508.5996559129599</v>
      </c>
      <c r="R466" s="7">
        <f t="shared" si="575"/>
        <v>446</v>
      </c>
      <c r="S466" s="11">
        <f t="shared" si="568"/>
        <v>12807.175425619504</v>
      </c>
      <c r="T466" s="11">
        <f t="shared" si="569"/>
        <v>16649.328053305355</v>
      </c>
      <c r="AB466" s="4">
        <f t="shared" ref="AB466:AB479" si="640">SUM(U466:AA466)</f>
        <v>0</v>
      </c>
      <c r="AC466" s="3">
        <f t="shared" si="590"/>
        <v>16</v>
      </c>
      <c r="AD466" s="42">
        <f t="shared" si="591"/>
        <v>27.920999999999999</v>
      </c>
      <c r="AE466" s="3">
        <f t="shared" si="592"/>
        <v>58</v>
      </c>
      <c r="AF466" s="42">
        <f t="shared" si="593"/>
        <v>30.91</v>
      </c>
      <c r="AJ466" s="3">
        <v>7</v>
      </c>
      <c r="AL466" t="s">
        <v>434</v>
      </c>
    </row>
    <row r="467" spans="1:38" x14ac:dyDescent="0.2">
      <c r="B467" s="4">
        <v>9</v>
      </c>
      <c r="C467" s="13" t="s">
        <v>967</v>
      </c>
      <c r="D467" s="7">
        <v>1538990</v>
      </c>
      <c r="E467" s="7">
        <v>6489710</v>
      </c>
      <c r="F467" s="4">
        <v>16</v>
      </c>
      <c r="G467" s="9">
        <v>28</v>
      </c>
      <c r="H467" s="6">
        <v>27.96</v>
      </c>
      <c r="I467" s="7">
        <v>58</v>
      </c>
      <c r="J467" s="7">
        <v>31</v>
      </c>
      <c r="K467" s="12">
        <v>42.6</v>
      </c>
      <c r="L467" s="19">
        <f t="shared" si="609"/>
        <v>16.474433333333334</v>
      </c>
      <c r="M467" s="19">
        <f t="shared" si="610"/>
        <v>58.528500000000001</v>
      </c>
      <c r="N467" s="11">
        <f t="shared" si="611"/>
        <v>93416.870180663769</v>
      </c>
      <c r="O467" s="11">
        <f t="shared" si="612"/>
        <v>110881.19463167517</v>
      </c>
      <c r="P467" s="22">
        <f t="shared" si="566"/>
        <v>1.5764913574136712</v>
      </c>
      <c r="Q467" s="11">
        <f t="shared" si="567"/>
        <v>3510.1761472703733</v>
      </c>
      <c r="R467" s="7">
        <f t="shared" si="575"/>
        <v>447</v>
      </c>
      <c r="S467" s="11">
        <f t="shared" si="568"/>
        <v>12784.265699678228</v>
      </c>
      <c r="T467" s="11">
        <f t="shared" si="569"/>
        <v>16619.545409581697</v>
      </c>
      <c r="AB467" s="4">
        <f t="shared" si="640"/>
        <v>0</v>
      </c>
      <c r="AC467" s="3">
        <f t="shared" si="590"/>
        <v>16</v>
      </c>
      <c r="AD467" s="42">
        <f t="shared" si="591"/>
        <v>28.466000000000001</v>
      </c>
      <c r="AE467" s="3">
        <f t="shared" si="592"/>
        <v>58</v>
      </c>
      <c r="AF467" s="42">
        <f t="shared" si="593"/>
        <v>31.71</v>
      </c>
      <c r="AJ467" s="3">
        <v>9</v>
      </c>
      <c r="AL467" t="s">
        <v>96</v>
      </c>
    </row>
    <row r="468" spans="1:38" x14ac:dyDescent="0.2">
      <c r="B468" s="4">
        <v>9</v>
      </c>
      <c r="C468" s="13" t="s">
        <v>2295</v>
      </c>
      <c r="D468" s="7">
        <v>1538990</v>
      </c>
      <c r="E468" s="7">
        <v>6489710</v>
      </c>
      <c r="F468" s="4">
        <v>16</v>
      </c>
      <c r="G468" s="9">
        <v>28</v>
      </c>
      <c r="H468" s="6">
        <v>27.96</v>
      </c>
      <c r="I468" s="7">
        <v>58</v>
      </c>
      <c r="J468" s="7">
        <v>31</v>
      </c>
      <c r="K468" s="12">
        <v>42.6</v>
      </c>
      <c r="L468" s="19">
        <f t="shared" ref="L468" si="641">(H468/60+G468)/60+F468</f>
        <v>16.474433333333334</v>
      </c>
      <c r="M468" s="19">
        <f t="shared" ref="M468" si="642">(K468/60+J468)/60+I468</f>
        <v>58.528500000000001</v>
      </c>
      <c r="N468" s="11">
        <f t="shared" ref="N468" si="643">D468/L468</f>
        <v>93416.870180663769</v>
      </c>
      <c r="O468" s="11">
        <f t="shared" ref="O468" si="644">E468/M468</f>
        <v>110881.19463167517</v>
      </c>
      <c r="P468" s="22">
        <f t="shared" si="566"/>
        <v>0</v>
      </c>
      <c r="Q468" s="11">
        <f t="shared" si="567"/>
        <v>3510.1761472703733</v>
      </c>
      <c r="R468" s="7">
        <f t="shared" si="575"/>
        <v>448</v>
      </c>
      <c r="S468" s="11">
        <f t="shared" si="568"/>
        <v>12755.729392312875</v>
      </c>
      <c r="T468" s="11">
        <f t="shared" si="569"/>
        <v>16582.448210006736</v>
      </c>
      <c r="AB468" s="4">
        <f t="shared" ref="AB468" si="645">SUM(U468:AA468)</f>
        <v>0</v>
      </c>
      <c r="AC468" s="3">
        <f t="shared" ref="AC468" si="646">F468</f>
        <v>16</v>
      </c>
      <c r="AD468" s="42">
        <f t="shared" ref="AD468" si="647">G468+H468/60</f>
        <v>28.466000000000001</v>
      </c>
      <c r="AE468" s="3">
        <f t="shared" ref="AE468" si="648">I468</f>
        <v>58</v>
      </c>
      <c r="AF468" s="42">
        <f t="shared" ref="AF468" si="649">J468+K468/60</f>
        <v>31.71</v>
      </c>
      <c r="AJ468" s="3">
        <v>9</v>
      </c>
      <c r="AL468" t="s">
        <v>96</v>
      </c>
    </row>
    <row r="469" spans="1:38" x14ac:dyDescent="0.2">
      <c r="B469" s="4">
        <v>8</v>
      </c>
      <c r="C469" s="13" t="s">
        <v>968</v>
      </c>
      <c r="D469" s="29">
        <v>1540097</v>
      </c>
      <c r="E469" s="29">
        <v>6491611</v>
      </c>
      <c r="F469" s="4">
        <v>16</v>
      </c>
      <c r="G469" s="9">
        <v>29</v>
      </c>
      <c r="H469" s="6">
        <v>37.56</v>
      </c>
      <c r="I469" s="7">
        <v>58</v>
      </c>
      <c r="J469" s="7">
        <v>32</v>
      </c>
      <c r="K469" s="12">
        <v>43.68</v>
      </c>
      <c r="L469" s="19">
        <f t="shared" si="609"/>
        <v>16.493766666666666</v>
      </c>
      <c r="M469" s="19">
        <f t="shared" si="610"/>
        <v>58.54546666666667</v>
      </c>
      <c r="N469" s="11">
        <f t="shared" si="611"/>
        <v>93374.4869273847</v>
      </c>
      <c r="O469" s="11">
        <f t="shared" si="612"/>
        <v>110881.53139098728</v>
      </c>
      <c r="P469" s="22">
        <f t="shared" si="566"/>
        <v>2.1998295388506808</v>
      </c>
      <c r="Q469" s="11">
        <f t="shared" si="567"/>
        <v>3512.3759768092241</v>
      </c>
      <c r="R469" s="7">
        <f t="shared" si="575"/>
        <v>449</v>
      </c>
      <c r="S469" s="11">
        <f t="shared" si="568"/>
        <v>12735.296414800483</v>
      </c>
      <c r="T469" s="11">
        <f t="shared" si="569"/>
        <v>16555.885339240627</v>
      </c>
      <c r="AB469" s="4">
        <f t="shared" si="640"/>
        <v>0</v>
      </c>
      <c r="AC469" s="3">
        <f t="shared" si="590"/>
        <v>16</v>
      </c>
      <c r="AD469" s="42">
        <f t="shared" si="591"/>
        <v>29.626000000000001</v>
      </c>
      <c r="AE469" s="3">
        <f t="shared" si="592"/>
        <v>58</v>
      </c>
      <c r="AF469" s="42">
        <f t="shared" si="593"/>
        <v>32.728000000000002</v>
      </c>
      <c r="AJ469" s="3">
        <v>7</v>
      </c>
      <c r="AL469" t="s">
        <v>399</v>
      </c>
    </row>
    <row r="470" spans="1:38" x14ac:dyDescent="0.2">
      <c r="B470" s="4">
        <v>8</v>
      </c>
      <c r="C470" s="13" t="s">
        <v>969</v>
      </c>
      <c r="D470" s="29">
        <v>1544957</v>
      </c>
      <c r="E470" s="29">
        <v>6487164</v>
      </c>
      <c r="F470" s="4">
        <v>16</v>
      </c>
      <c r="G470" s="9">
        <v>34</v>
      </c>
      <c r="H470" s="6">
        <v>34.86</v>
      </c>
      <c r="I470" s="7">
        <v>58</v>
      </c>
      <c r="J470" s="7">
        <v>30</v>
      </c>
      <c r="K470" s="12">
        <v>18.239999999999998</v>
      </c>
      <c r="L470" s="19">
        <f t="shared" si="609"/>
        <v>16.576350000000001</v>
      </c>
      <c r="M470" s="19">
        <f t="shared" si="610"/>
        <v>58.505066666666664</v>
      </c>
      <c r="N470" s="11">
        <f t="shared" si="611"/>
        <v>93202.484262216953</v>
      </c>
      <c r="O470" s="11">
        <f t="shared" si="612"/>
        <v>110882.08884472684</v>
      </c>
      <c r="P470" s="22">
        <f t="shared" si="566"/>
        <v>6.5875191840327867</v>
      </c>
      <c r="Q470" s="11">
        <f t="shared" si="567"/>
        <v>3518.9634959932569</v>
      </c>
      <c r="R470" s="7">
        <f t="shared" si="575"/>
        <v>450</v>
      </c>
      <c r="S470" s="11">
        <f t="shared" si="568"/>
        <v>12730.827936615604</v>
      </c>
      <c r="T470" s="11">
        <f t="shared" si="569"/>
        <v>16550.076317600287</v>
      </c>
      <c r="AB470" s="4">
        <f t="shared" si="640"/>
        <v>0</v>
      </c>
      <c r="AC470" s="3">
        <f t="shared" si="590"/>
        <v>16</v>
      </c>
      <c r="AD470" s="42">
        <f t="shared" si="591"/>
        <v>34.581000000000003</v>
      </c>
      <c r="AE470" s="3">
        <f t="shared" si="592"/>
        <v>58</v>
      </c>
      <c r="AF470" s="42">
        <f t="shared" si="593"/>
        <v>30.303999999999998</v>
      </c>
      <c r="AJ470" s="3">
        <v>9</v>
      </c>
      <c r="AL470" t="s">
        <v>235</v>
      </c>
    </row>
    <row r="471" spans="1:38" x14ac:dyDescent="0.2">
      <c r="B471" s="4">
        <v>8</v>
      </c>
      <c r="C471" s="13" t="s">
        <v>970</v>
      </c>
      <c r="D471" s="29">
        <v>1548416</v>
      </c>
      <c r="E471" s="29">
        <v>6490970</v>
      </c>
      <c r="F471" s="4">
        <v>16</v>
      </c>
      <c r="G471" s="9">
        <v>38</v>
      </c>
      <c r="H471" s="6">
        <v>11.34</v>
      </c>
      <c r="I471" s="7">
        <v>58</v>
      </c>
      <c r="J471" s="7">
        <v>32</v>
      </c>
      <c r="K471" s="12">
        <v>19.920000000000002</v>
      </c>
      <c r="L471" s="19">
        <f t="shared" si="609"/>
        <v>16.636483333333334</v>
      </c>
      <c r="M471" s="19">
        <f t="shared" si="610"/>
        <v>58.538866666666664</v>
      </c>
      <c r="N471" s="11">
        <f t="shared" si="611"/>
        <v>93073.516137725412</v>
      </c>
      <c r="O471" s="11">
        <f t="shared" si="612"/>
        <v>110883.08280652286</v>
      </c>
      <c r="P471" s="22">
        <f t="shared" si="566"/>
        <v>5.1429871670071279</v>
      </c>
      <c r="Q471" s="11">
        <f t="shared" si="567"/>
        <v>3524.1064831602639</v>
      </c>
      <c r="R471" s="7">
        <f t="shared" si="575"/>
        <v>451</v>
      </c>
      <c r="S471" s="11">
        <f t="shared" si="568"/>
        <v>12721.164866041929</v>
      </c>
      <c r="T471" s="11">
        <f t="shared" si="569"/>
        <v>16537.514325854507</v>
      </c>
      <c r="AB471" s="4">
        <f t="shared" si="640"/>
        <v>0</v>
      </c>
      <c r="AC471" s="3">
        <f t="shared" si="590"/>
        <v>16</v>
      </c>
      <c r="AD471" s="42">
        <f t="shared" si="591"/>
        <v>38.189</v>
      </c>
      <c r="AE471" s="3">
        <f t="shared" si="592"/>
        <v>58</v>
      </c>
      <c r="AF471" s="42">
        <f t="shared" si="593"/>
        <v>32.332000000000001</v>
      </c>
      <c r="AJ471" s="3">
        <v>6</v>
      </c>
      <c r="AL471" t="s">
        <v>367</v>
      </c>
    </row>
    <row r="472" spans="1:38" x14ac:dyDescent="0.2">
      <c r="B472" s="4">
        <v>8</v>
      </c>
      <c r="C472" s="13" t="s">
        <v>971</v>
      </c>
      <c r="D472" s="7">
        <v>1546350</v>
      </c>
      <c r="E472" s="7">
        <v>6495500</v>
      </c>
      <c r="F472" s="4">
        <v>16</v>
      </c>
      <c r="G472" s="9">
        <v>36</v>
      </c>
      <c r="H472" s="6">
        <v>6.96</v>
      </c>
      <c r="I472" s="7">
        <v>58</v>
      </c>
      <c r="J472" s="7">
        <v>34</v>
      </c>
      <c r="K472" s="12">
        <v>47.1</v>
      </c>
      <c r="L472" s="19">
        <f t="shared" si="609"/>
        <v>16.601933333333335</v>
      </c>
      <c r="M472" s="19">
        <f t="shared" si="610"/>
        <v>58.579749999999997</v>
      </c>
      <c r="N472" s="11">
        <f t="shared" si="611"/>
        <v>93142.766505105828</v>
      </c>
      <c r="O472" s="11">
        <f t="shared" si="612"/>
        <v>110883.02698458085</v>
      </c>
      <c r="P472" s="22">
        <f t="shared" si="566"/>
        <v>4.9788809987787417</v>
      </c>
      <c r="Q472" s="11">
        <f t="shared" si="567"/>
        <v>3529.0853641590425</v>
      </c>
      <c r="R472" s="7">
        <f t="shared" si="575"/>
        <v>452</v>
      </c>
      <c r="S472" s="11">
        <f t="shared" si="568"/>
        <v>12710.953479758675</v>
      </c>
      <c r="T472" s="11">
        <f t="shared" si="569"/>
        <v>16524.239523686279</v>
      </c>
      <c r="AB472" s="4">
        <f t="shared" si="640"/>
        <v>0</v>
      </c>
      <c r="AC472" s="3">
        <f t="shared" si="590"/>
        <v>16</v>
      </c>
      <c r="AD472" s="42">
        <f t="shared" si="591"/>
        <v>36.116</v>
      </c>
      <c r="AE472" s="3">
        <f t="shared" si="592"/>
        <v>58</v>
      </c>
      <c r="AF472" s="42">
        <f t="shared" si="593"/>
        <v>34.784999999999997</v>
      </c>
      <c r="AJ472" s="3">
        <v>9</v>
      </c>
      <c r="AL472" t="s">
        <v>366</v>
      </c>
    </row>
    <row r="473" spans="1:38" x14ac:dyDescent="0.2">
      <c r="A473" s="4">
        <v>1</v>
      </c>
      <c r="B473" s="4">
        <v>9</v>
      </c>
      <c r="C473" s="13" t="s">
        <v>2835</v>
      </c>
      <c r="D473" s="7">
        <v>1545675</v>
      </c>
      <c r="E473" s="7">
        <v>6495285</v>
      </c>
      <c r="G473" s="9"/>
      <c r="I473" s="7"/>
      <c r="J473" s="7"/>
      <c r="K473" s="12"/>
      <c r="L473" s="19"/>
      <c r="M473" s="19"/>
      <c r="N473" s="11"/>
      <c r="O473" s="11"/>
      <c r="P473" s="22">
        <f t="shared" si="566"/>
        <v>0.7084137209286675</v>
      </c>
      <c r="Q473" s="11">
        <f t="shared" si="567"/>
        <v>3529.793777879971</v>
      </c>
      <c r="R473" s="7">
        <f t="shared" si="575"/>
        <v>453</v>
      </c>
      <c r="S473" s="11">
        <f t="shared" si="568"/>
        <v>12685.439890482545</v>
      </c>
      <c r="T473" s="11">
        <f t="shared" si="569"/>
        <v>16491.07185762731</v>
      </c>
      <c r="U473" s="4">
        <v>9</v>
      </c>
      <c r="AB473" s="4">
        <f t="shared" ref="AB473" si="650">SUM(U473:AA473)</f>
        <v>9</v>
      </c>
      <c r="AC473" s="3">
        <f t="shared" ref="AC473" si="651">F473</f>
        <v>0</v>
      </c>
      <c r="AD473" s="42">
        <f t="shared" ref="AD473" si="652">G473+H473/60</f>
        <v>0</v>
      </c>
      <c r="AE473" s="3">
        <f t="shared" ref="AE473" si="653">I473</f>
        <v>0</v>
      </c>
      <c r="AF473" s="42">
        <f t="shared" ref="AF473" si="654">J473+K473/60</f>
        <v>0</v>
      </c>
      <c r="AG473" s="4">
        <v>1</v>
      </c>
      <c r="AJ473" s="3">
        <v>5</v>
      </c>
      <c r="AL473" t="s">
        <v>530</v>
      </c>
    </row>
    <row r="474" spans="1:38" x14ac:dyDescent="0.2">
      <c r="B474" s="4">
        <v>9</v>
      </c>
      <c r="C474" s="13" t="s">
        <v>972</v>
      </c>
      <c r="D474" s="7">
        <v>1544425</v>
      </c>
      <c r="E474" s="7">
        <v>6495940</v>
      </c>
      <c r="F474" s="4">
        <v>16</v>
      </c>
      <c r="G474" s="9">
        <v>34</v>
      </c>
      <c r="H474" s="6">
        <v>8.16</v>
      </c>
      <c r="I474" s="7">
        <v>58</v>
      </c>
      <c r="J474" s="7">
        <v>35</v>
      </c>
      <c r="K474" s="12">
        <v>2.04</v>
      </c>
      <c r="L474" s="19">
        <f t="shared" si="609"/>
        <v>16.568933333333334</v>
      </c>
      <c r="M474" s="19">
        <f t="shared" si="610"/>
        <v>58.5839</v>
      </c>
      <c r="N474" s="11">
        <f t="shared" si="611"/>
        <v>93212.095729356952</v>
      </c>
      <c r="O474" s="11">
        <f t="shared" si="612"/>
        <v>110882.68278486069</v>
      </c>
      <c r="P474" s="22">
        <f t="shared" si="566"/>
        <v>1.4112140163703022</v>
      </c>
      <c r="Q474" s="11">
        <f t="shared" si="567"/>
        <v>3531.2049918963412</v>
      </c>
      <c r="R474" s="7">
        <f t="shared" si="575"/>
        <v>454</v>
      </c>
      <c r="S474" s="11">
        <f t="shared" si="568"/>
        <v>12662.558869619479</v>
      </c>
      <c r="T474" s="11">
        <f t="shared" si="569"/>
        <v>16461.326530505325</v>
      </c>
      <c r="AB474" s="4">
        <f t="shared" si="640"/>
        <v>0</v>
      </c>
      <c r="AC474" s="3">
        <f t="shared" si="590"/>
        <v>16</v>
      </c>
      <c r="AD474" s="42">
        <f t="shared" si="591"/>
        <v>34.136000000000003</v>
      </c>
      <c r="AE474" s="3">
        <f t="shared" si="592"/>
        <v>58</v>
      </c>
      <c r="AF474" s="42">
        <f t="shared" si="593"/>
        <v>35.033999999999999</v>
      </c>
      <c r="AJ474" s="3">
        <v>6</v>
      </c>
      <c r="AK474" s="3" t="s">
        <v>2998</v>
      </c>
      <c r="AL474" t="s">
        <v>503</v>
      </c>
    </row>
    <row r="475" spans="1:38" x14ac:dyDescent="0.2">
      <c r="B475" s="4">
        <v>9</v>
      </c>
      <c r="C475" s="13" t="s">
        <v>973</v>
      </c>
      <c r="D475" s="29">
        <v>1544517</v>
      </c>
      <c r="E475" s="29">
        <v>6498960</v>
      </c>
      <c r="F475" s="4">
        <v>16</v>
      </c>
      <c r="G475" s="9">
        <v>34</v>
      </c>
      <c r="H475" s="6">
        <v>16.02</v>
      </c>
      <c r="I475" s="7">
        <v>58</v>
      </c>
      <c r="J475" s="7">
        <v>36</v>
      </c>
      <c r="K475" s="12">
        <v>39.6</v>
      </c>
      <c r="L475" s="19">
        <f t="shared" si="609"/>
        <v>16.571116666666668</v>
      </c>
      <c r="M475" s="19">
        <f t="shared" si="610"/>
        <v>58.610999999999997</v>
      </c>
      <c r="N475" s="11">
        <f t="shared" si="611"/>
        <v>93205.366365372669</v>
      </c>
      <c r="O475" s="11">
        <f t="shared" si="612"/>
        <v>110882.94006244562</v>
      </c>
      <c r="P475" s="22">
        <f t="shared" si="566"/>
        <v>3.021400999536473</v>
      </c>
      <c r="Q475" s="11">
        <f t="shared" si="567"/>
        <v>3534.2263928958778</v>
      </c>
      <c r="R475" s="7">
        <f t="shared" si="575"/>
        <v>455</v>
      </c>
      <c r="S475" s="11">
        <f t="shared" si="568"/>
        <v>12645.53970908679</v>
      </c>
      <c r="T475" s="11">
        <f t="shared" si="569"/>
        <v>16439.201621812826</v>
      </c>
      <c r="AB475" s="4">
        <f t="shared" si="640"/>
        <v>0</v>
      </c>
      <c r="AC475" s="3">
        <f t="shared" si="590"/>
        <v>16</v>
      </c>
      <c r="AD475" s="42">
        <f t="shared" si="591"/>
        <v>34.267000000000003</v>
      </c>
      <c r="AE475" s="3">
        <f t="shared" si="592"/>
        <v>58</v>
      </c>
      <c r="AF475" s="42">
        <f t="shared" si="593"/>
        <v>36.659999999999997</v>
      </c>
      <c r="AJ475" s="3">
        <v>9</v>
      </c>
      <c r="AK475" s="3" t="s">
        <v>2998</v>
      </c>
      <c r="AL475" t="s">
        <v>253</v>
      </c>
    </row>
    <row r="476" spans="1:38" x14ac:dyDescent="0.2">
      <c r="B476" s="4">
        <v>9</v>
      </c>
      <c r="C476" s="13" t="s">
        <v>974</v>
      </c>
      <c r="D476" s="7">
        <v>1560900</v>
      </c>
      <c r="E476" s="7">
        <v>6513600</v>
      </c>
      <c r="F476" s="4">
        <v>16</v>
      </c>
      <c r="G476" s="9">
        <v>51</v>
      </c>
      <c r="H476" s="6">
        <v>24.78</v>
      </c>
      <c r="I476" s="7">
        <v>58</v>
      </c>
      <c r="J476" s="7">
        <v>44</v>
      </c>
      <c r="K476" s="12">
        <v>25.5</v>
      </c>
      <c r="L476" s="19">
        <f t="shared" ref="L476:L516" si="655">(H476/60+G476)/60+F476</f>
        <v>16.856883333333332</v>
      </c>
      <c r="M476" s="19">
        <f t="shared" ref="M476:M516" si="656">(K476/60+J476)/60+I476</f>
        <v>58.740416666666668</v>
      </c>
      <c r="N476" s="11">
        <f t="shared" ref="N476:N516" si="657">D476/L476</f>
        <v>92597.188290045713</v>
      </c>
      <c r="O476" s="11">
        <f t="shared" ref="O476:O516" si="658">E476/M476</f>
        <v>110887.87532718103</v>
      </c>
      <c r="P476" s="22">
        <f t="shared" si="566"/>
        <v>21.971169495500234</v>
      </c>
      <c r="Q476" s="11">
        <f t="shared" si="567"/>
        <v>3556.1975623913781</v>
      </c>
      <c r="R476" s="7">
        <f t="shared" si="575"/>
        <v>456</v>
      </c>
      <c r="S476" s="11">
        <f t="shared" si="568"/>
        <v>12696.249192046411</v>
      </c>
      <c r="T476" s="11">
        <f t="shared" si="569"/>
        <v>16505.123949660334</v>
      </c>
      <c r="AB476" s="4">
        <f t="shared" si="640"/>
        <v>0</v>
      </c>
      <c r="AC476" s="3">
        <f t="shared" si="590"/>
        <v>16</v>
      </c>
      <c r="AD476" s="42">
        <f t="shared" si="591"/>
        <v>51.412999999999997</v>
      </c>
      <c r="AE476" s="3">
        <f t="shared" si="592"/>
        <v>58</v>
      </c>
      <c r="AF476" s="42">
        <f t="shared" si="593"/>
        <v>44.424999999999997</v>
      </c>
      <c r="AJ476" s="3">
        <v>9</v>
      </c>
      <c r="AK476" s="3">
        <v>1</v>
      </c>
      <c r="AL476" t="s">
        <v>537</v>
      </c>
    </row>
    <row r="477" spans="1:38" x14ac:dyDescent="0.2">
      <c r="B477" s="4">
        <v>9</v>
      </c>
      <c r="C477" s="13" t="s">
        <v>2845</v>
      </c>
      <c r="D477" s="29">
        <v>1554036</v>
      </c>
      <c r="E477" s="29">
        <v>6513859</v>
      </c>
      <c r="G477" s="9"/>
      <c r="I477" s="7"/>
      <c r="J477" s="7"/>
      <c r="K477" s="12"/>
      <c r="L477" s="19"/>
      <c r="M477" s="19"/>
      <c r="N477" s="11"/>
      <c r="O477" s="11"/>
      <c r="P477" s="22">
        <f t="shared" ref="P477:P540" si="659">SQRT(POWER(D477-D476,2)+POWER(E477-E476,2))/1000</f>
        <v>6.8688846984062844</v>
      </c>
      <c r="Q477" s="11">
        <f t="shared" ref="Q477:Q540" si="660">Q476+P477</f>
        <v>3563.0664470897846</v>
      </c>
      <c r="R477" s="7">
        <f t="shared" si="575"/>
        <v>457</v>
      </c>
      <c r="S477" s="11">
        <f t="shared" ref="S477:S540" si="661">Q477/R477*1628</f>
        <v>12692.936927488336</v>
      </c>
      <c r="T477" s="11">
        <f t="shared" ref="T477:T540" si="662">S477*1.3</f>
        <v>16500.818005734836</v>
      </c>
      <c r="W477" s="4">
        <v>7</v>
      </c>
      <c r="AB477" s="4">
        <f t="shared" ref="AB477" si="663">SUM(U477:AA477)</f>
        <v>7</v>
      </c>
      <c r="AC477" s="3">
        <f t="shared" ref="AC477" si="664">F477</f>
        <v>0</v>
      </c>
      <c r="AD477" s="42">
        <f t="shared" ref="AD477" si="665">G477+H477/60</f>
        <v>0</v>
      </c>
      <c r="AE477" s="3">
        <f t="shared" ref="AE477" si="666">I477</f>
        <v>0</v>
      </c>
      <c r="AF477" s="42">
        <f t="shared" ref="AF477" si="667">J477+K477/60</f>
        <v>0</v>
      </c>
      <c r="AJ477" s="3">
        <v>9</v>
      </c>
      <c r="AK477" s="3">
        <v>1</v>
      </c>
      <c r="AL477" s="13" t="s">
        <v>3025</v>
      </c>
    </row>
    <row r="478" spans="1:38" x14ac:dyDescent="0.2">
      <c r="A478" s="4">
        <v>1</v>
      </c>
      <c r="B478" s="4">
        <v>8</v>
      </c>
      <c r="C478" s="13" t="s">
        <v>975</v>
      </c>
      <c r="D478" s="8">
        <v>1556000</v>
      </c>
      <c r="E478" s="8">
        <v>6519700</v>
      </c>
      <c r="F478" s="4">
        <v>16</v>
      </c>
      <c r="G478" s="9">
        <v>46</v>
      </c>
      <c r="H478" s="6">
        <v>25.68</v>
      </c>
      <c r="I478" s="7">
        <v>58</v>
      </c>
      <c r="J478" s="7">
        <v>47</v>
      </c>
      <c r="K478" s="12">
        <v>45.06</v>
      </c>
      <c r="L478" s="19">
        <f t="shared" si="655"/>
        <v>16.773800000000001</v>
      </c>
      <c r="M478" s="19">
        <f t="shared" si="656"/>
        <v>58.795850000000002</v>
      </c>
      <c r="N478" s="11">
        <f t="shared" si="657"/>
        <v>92763.714841002031</v>
      </c>
      <c r="O478" s="11">
        <f t="shared" si="658"/>
        <v>110887.07791451267</v>
      </c>
      <c r="P478" s="22">
        <f t="shared" si="659"/>
        <v>6.1623515803628077</v>
      </c>
      <c r="Q478" s="11">
        <f t="shared" si="660"/>
        <v>3569.2287986701472</v>
      </c>
      <c r="R478" s="7">
        <f t="shared" si="575"/>
        <v>458</v>
      </c>
      <c r="S478" s="11">
        <f t="shared" si="661"/>
        <v>12687.127694836243</v>
      </c>
      <c r="T478" s="11">
        <f t="shared" si="662"/>
        <v>16493.266003287117</v>
      </c>
      <c r="U478" s="4">
        <v>8</v>
      </c>
      <c r="Y478" s="4">
        <v>9</v>
      </c>
      <c r="AB478" s="4">
        <f t="shared" si="640"/>
        <v>17</v>
      </c>
      <c r="AC478" s="3">
        <f t="shared" si="590"/>
        <v>16</v>
      </c>
      <c r="AD478" s="42">
        <f t="shared" si="591"/>
        <v>46.427999999999997</v>
      </c>
      <c r="AE478" s="3">
        <f t="shared" si="592"/>
        <v>58</v>
      </c>
      <c r="AF478" s="42">
        <f t="shared" si="593"/>
        <v>47.750999999999998</v>
      </c>
      <c r="AJ478" s="3">
        <v>9</v>
      </c>
      <c r="AL478" s="13" t="s">
        <v>319</v>
      </c>
    </row>
    <row r="479" spans="1:38" x14ac:dyDescent="0.2">
      <c r="A479" s="4">
        <v>1</v>
      </c>
      <c r="B479" s="4">
        <v>8</v>
      </c>
      <c r="C479" s="13" t="s">
        <v>976</v>
      </c>
      <c r="D479" s="7">
        <v>1552100</v>
      </c>
      <c r="E479" s="7">
        <v>6520700</v>
      </c>
      <c r="F479" s="4">
        <v>16</v>
      </c>
      <c r="G479" s="9">
        <v>42</v>
      </c>
      <c r="H479" s="6">
        <v>23.64</v>
      </c>
      <c r="I479" s="7">
        <v>58</v>
      </c>
      <c r="J479" s="7">
        <v>48</v>
      </c>
      <c r="K479" s="12">
        <v>19.14</v>
      </c>
      <c r="L479" s="19">
        <f t="shared" si="655"/>
        <v>16.706566666666667</v>
      </c>
      <c r="M479" s="19">
        <f t="shared" si="656"/>
        <v>58.80531666666667</v>
      </c>
      <c r="N479" s="11">
        <f t="shared" si="657"/>
        <v>92903.588808392698</v>
      </c>
      <c r="O479" s="11">
        <f t="shared" si="658"/>
        <v>110886.23222560091</v>
      </c>
      <c r="P479" s="22">
        <f t="shared" si="659"/>
        <v>4.026164427839479</v>
      </c>
      <c r="Q479" s="11">
        <f t="shared" si="660"/>
        <v>3573.2549630979865</v>
      </c>
      <c r="R479" s="7">
        <f t="shared" si="575"/>
        <v>459</v>
      </c>
      <c r="S479" s="11">
        <f t="shared" si="661"/>
        <v>12673.767058656911</v>
      </c>
      <c r="T479" s="11">
        <f t="shared" si="662"/>
        <v>16475.897176253984</v>
      </c>
      <c r="V479" s="4">
        <v>9</v>
      </c>
      <c r="AB479" s="4">
        <f t="shared" si="640"/>
        <v>9</v>
      </c>
      <c r="AC479" s="3">
        <f t="shared" si="590"/>
        <v>16</v>
      </c>
      <c r="AD479" s="42">
        <f t="shared" si="591"/>
        <v>42.393999999999998</v>
      </c>
      <c r="AE479" s="3">
        <f t="shared" si="592"/>
        <v>58</v>
      </c>
      <c r="AF479" s="42">
        <f t="shared" si="593"/>
        <v>48.319000000000003</v>
      </c>
      <c r="AJ479" s="3">
        <v>7</v>
      </c>
      <c r="AL479" s="13" t="s">
        <v>2300</v>
      </c>
    </row>
    <row r="480" spans="1:38" x14ac:dyDescent="0.2">
      <c r="A480" s="4">
        <v>1</v>
      </c>
      <c r="B480" s="4">
        <v>8</v>
      </c>
      <c r="C480" s="13" t="s">
        <v>977</v>
      </c>
      <c r="D480" s="7">
        <v>1554300</v>
      </c>
      <c r="E480" s="7">
        <v>6523600</v>
      </c>
      <c r="F480" s="4">
        <v>16</v>
      </c>
      <c r="G480" s="9">
        <v>44</v>
      </c>
      <c r="H480" s="6">
        <v>43.2</v>
      </c>
      <c r="I480" s="7">
        <v>58</v>
      </c>
      <c r="J480" s="7">
        <v>49</v>
      </c>
      <c r="K480" s="12">
        <v>51.84</v>
      </c>
      <c r="L480" s="19">
        <f t="shared" si="655"/>
        <v>16.745333333333335</v>
      </c>
      <c r="M480" s="19">
        <f t="shared" si="656"/>
        <v>58.831066666666665</v>
      </c>
      <c r="N480" s="11">
        <f t="shared" si="657"/>
        <v>92819.890118640018</v>
      </c>
      <c r="O480" s="11">
        <f t="shared" si="658"/>
        <v>110886.99168013272</v>
      </c>
      <c r="P480" s="22">
        <f t="shared" si="659"/>
        <v>3.640054944640259</v>
      </c>
      <c r="Q480" s="11">
        <f t="shared" si="660"/>
        <v>3576.8950180426268</v>
      </c>
      <c r="R480" s="7">
        <f t="shared" si="575"/>
        <v>460</v>
      </c>
      <c r="S480" s="11">
        <f t="shared" si="661"/>
        <v>12659.098020376949</v>
      </c>
      <c r="T480" s="11">
        <f t="shared" si="662"/>
        <v>16456.827426490036</v>
      </c>
      <c r="V480" s="4">
        <v>9</v>
      </c>
      <c r="AB480" s="4">
        <f t="shared" ref="AB480:AB495" si="668">SUM(U480:AA480)</f>
        <v>9</v>
      </c>
      <c r="AC480" s="3">
        <f t="shared" si="590"/>
        <v>16</v>
      </c>
      <c r="AD480" s="42">
        <f t="shared" si="591"/>
        <v>44.72</v>
      </c>
      <c r="AE480" s="3">
        <f t="shared" si="592"/>
        <v>58</v>
      </c>
      <c r="AF480" s="42">
        <f t="shared" si="593"/>
        <v>49.863999999999997</v>
      </c>
      <c r="AJ480" s="3">
        <v>9</v>
      </c>
      <c r="AL480" s="13" t="s">
        <v>2301</v>
      </c>
    </row>
    <row r="481" spans="1:38" x14ac:dyDescent="0.2">
      <c r="A481" s="4">
        <v>1</v>
      </c>
      <c r="B481" s="4">
        <v>8</v>
      </c>
      <c r="C481" s="13" t="s">
        <v>2937</v>
      </c>
      <c r="D481" s="29">
        <v>1554603</v>
      </c>
      <c r="E481" s="29">
        <v>6525054</v>
      </c>
      <c r="F481" s="4">
        <v>16</v>
      </c>
      <c r="G481" s="9">
        <v>45</v>
      </c>
      <c r="H481" s="6">
        <v>3.35</v>
      </c>
      <c r="I481" s="7">
        <v>58</v>
      </c>
      <c r="J481" s="7">
        <v>50</v>
      </c>
      <c r="K481" s="12">
        <v>38.68</v>
      </c>
      <c r="L481" s="19">
        <f t="shared" ref="L481" si="669">(H481/60+G481)/60+F481</f>
        <v>16.750930555555556</v>
      </c>
      <c r="M481" s="19">
        <f t="shared" ref="M481" si="670">(K481/60+J481)/60+I481</f>
        <v>58.844077777777777</v>
      </c>
      <c r="N481" s="11">
        <f t="shared" ref="N481" si="671">D481/L481</f>
        <v>92806.963460570594</v>
      </c>
      <c r="O481" s="11">
        <f t="shared" ref="O481" si="672">E481/M481</f>
        <v>110887.18264294321</v>
      </c>
      <c r="P481" s="22">
        <f t="shared" si="659"/>
        <v>1.4852356715349924</v>
      </c>
      <c r="Q481" s="11">
        <f t="shared" si="660"/>
        <v>3578.3802537141619</v>
      </c>
      <c r="R481" s="7">
        <f t="shared" ref="R481:R544" si="673">R480+1</f>
        <v>461</v>
      </c>
      <c r="S481" s="11">
        <f t="shared" si="661"/>
        <v>12636.882978409232</v>
      </c>
      <c r="T481" s="11">
        <f t="shared" si="662"/>
        <v>16427.947871932003</v>
      </c>
      <c r="U481" s="4">
        <v>9</v>
      </c>
      <c r="V481" s="4">
        <v>9</v>
      </c>
      <c r="W481" s="4">
        <v>9</v>
      </c>
      <c r="X481" s="4">
        <v>9</v>
      </c>
      <c r="AB481" s="4">
        <f>SUM(U481:AA481)+13</f>
        <v>49</v>
      </c>
      <c r="AC481" s="3">
        <f t="shared" ref="AC481" si="674">F481</f>
        <v>16</v>
      </c>
      <c r="AD481" s="42">
        <f t="shared" ref="AD481" si="675">G481+H481/60</f>
        <v>45.055833333333332</v>
      </c>
      <c r="AE481" s="3">
        <f t="shared" ref="AE481" si="676">I481</f>
        <v>58</v>
      </c>
      <c r="AF481" s="42">
        <f t="shared" ref="AF481" si="677">J481+K481/60</f>
        <v>50.644666666666666</v>
      </c>
      <c r="AJ481" s="3">
        <v>7</v>
      </c>
      <c r="AL481" s="13" t="s">
        <v>2302</v>
      </c>
    </row>
    <row r="482" spans="1:38" x14ac:dyDescent="0.2">
      <c r="B482" s="4">
        <v>8</v>
      </c>
      <c r="C482" s="13" t="s">
        <v>978</v>
      </c>
      <c r="D482" s="7">
        <v>1551700</v>
      </c>
      <c r="E482" s="7">
        <v>6526800</v>
      </c>
      <c r="F482" s="4">
        <v>16</v>
      </c>
      <c r="G482" s="9">
        <v>42</v>
      </c>
      <c r="H482" s="6">
        <v>3.84</v>
      </c>
      <c r="I482" s="7">
        <v>58</v>
      </c>
      <c r="J482" s="7">
        <v>51</v>
      </c>
      <c r="K482" s="12">
        <v>36.42</v>
      </c>
      <c r="L482" s="19">
        <f t="shared" si="655"/>
        <v>16.701066666666666</v>
      </c>
      <c r="M482" s="19">
        <f t="shared" si="656"/>
        <v>58.86011666666667</v>
      </c>
      <c r="N482" s="11">
        <f t="shared" si="657"/>
        <v>92910.233278513158</v>
      </c>
      <c r="O482" s="11">
        <f t="shared" si="658"/>
        <v>110886.63036402408</v>
      </c>
      <c r="P482" s="22">
        <f t="shared" si="659"/>
        <v>3.3876134667343618</v>
      </c>
      <c r="Q482" s="11">
        <f t="shared" si="660"/>
        <v>3581.7678671808962</v>
      </c>
      <c r="R482" s="7">
        <f t="shared" si="673"/>
        <v>462</v>
      </c>
      <c r="S482" s="11">
        <f t="shared" si="661"/>
        <v>12621.467722446969</v>
      </c>
      <c r="T482" s="11">
        <f t="shared" si="662"/>
        <v>16407.90803918106</v>
      </c>
      <c r="AB482" s="4">
        <f t="shared" si="668"/>
        <v>0</v>
      </c>
      <c r="AC482" s="3">
        <f t="shared" si="590"/>
        <v>16</v>
      </c>
      <c r="AD482" s="42">
        <f t="shared" si="591"/>
        <v>42.064</v>
      </c>
      <c r="AE482" s="3">
        <f t="shared" si="592"/>
        <v>58</v>
      </c>
      <c r="AF482" s="42">
        <f t="shared" si="593"/>
        <v>51.606999999999999</v>
      </c>
      <c r="AJ482" s="3">
        <v>9</v>
      </c>
      <c r="AL482" t="s">
        <v>337</v>
      </c>
    </row>
    <row r="483" spans="1:38" x14ac:dyDescent="0.2">
      <c r="A483" s="4">
        <v>1</v>
      </c>
      <c r="B483" s="4">
        <v>9</v>
      </c>
      <c r="C483" s="13" t="s">
        <v>1021</v>
      </c>
      <c r="D483" s="7">
        <v>1552900</v>
      </c>
      <c r="E483" s="7">
        <v>6531800</v>
      </c>
      <c r="F483" s="4">
        <v>16</v>
      </c>
      <c r="G483" s="9">
        <v>43</v>
      </c>
      <c r="H483" s="6">
        <v>22.98</v>
      </c>
      <c r="I483" s="7">
        <v>58</v>
      </c>
      <c r="J483" s="7">
        <v>54</v>
      </c>
      <c r="K483" s="12">
        <v>17.46</v>
      </c>
      <c r="L483" s="19">
        <f t="shared" si="655"/>
        <v>16.723050000000001</v>
      </c>
      <c r="M483" s="19">
        <f t="shared" si="656"/>
        <v>58.904850000000003</v>
      </c>
      <c r="N483" s="11">
        <f t="shared" si="657"/>
        <v>92859.855110162316</v>
      </c>
      <c r="O483" s="11">
        <f t="shared" si="658"/>
        <v>110887.30384679699</v>
      </c>
      <c r="P483" s="22">
        <f t="shared" si="659"/>
        <v>5.1419840528729761</v>
      </c>
      <c r="Q483" s="11">
        <f t="shared" si="660"/>
        <v>3586.9098512337691</v>
      </c>
      <c r="R483" s="7">
        <f t="shared" si="673"/>
        <v>463</v>
      </c>
      <c r="S483" s="11">
        <f t="shared" si="661"/>
        <v>12612.287770644873</v>
      </c>
      <c r="T483" s="11">
        <f t="shared" si="662"/>
        <v>16395.974101838336</v>
      </c>
      <c r="AB483" s="4">
        <f t="shared" ref="AB483:AB484" si="678">SUM(U483:AA483)</f>
        <v>0</v>
      </c>
      <c r="AC483" s="3">
        <f t="shared" si="590"/>
        <v>16</v>
      </c>
      <c r="AD483" s="42">
        <f t="shared" si="591"/>
        <v>43.383000000000003</v>
      </c>
      <c r="AE483" s="3">
        <f t="shared" si="592"/>
        <v>58</v>
      </c>
      <c r="AF483" s="42">
        <f t="shared" si="593"/>
        <v>54.290999999999997</v>
      </c>
      <c r="AJ483" s="3">
        <v>9</v>
      </c>
      <c r="AK483" s="3">
        <v>1</v>
      </c>
      <c r="AL483" s="13" t="s">
        <v>2303</v>
      </c>
    </row>
    <row r="484" spans="1:38" x14ac:dyDescent="0.2">
      <c r="B484" s="4">
        <v>8</v>
      </c>
      <c r="C484" s="13" t="s">
        <v>979</v>
      </c>
      <c r="D484" s="29">
        <v>1556700</v>
      </c>
      <c r="E484" s="29">
        <v>6528700</v>
      </c>
      <c r="F484" s="4">
        <v>16</v>
      </c>
      <c r="G484" s="9">
        <v>47</v>
      </c>
      <c r="H484" s="6">
        <v>17.399999999999999</v>
      </c>
      <c r="I484" s="7">
        <v>58</v>
      </c>
      <c r="J484" s="7">
        <v>52</v>
      </c>
      <c r="K484" s="12">
        <v>35.520000000000003</v>
      </c>
      <c r="L484" s="19">
        <f t="shared" si="655"/>
        <v>16.788166666666665</v>
      </c>
      <c r="M484" s="19">
        <f t="shared" si="656"/>
        <v>58.876533333333334</v>
      </c>
      <c r="N484" s="11">
        <f t="shared" si="657"/>
        <v>92726.027261265379</v>
      </c>
      <c r="O484" s="11">
        <f t="shared" si="658"/>
        <v>110887.98253520361</v>
      </c>
      <c r="P484" s="22">
        <f t="shared" si="659"/>
        <v>4.9040799340956909</v>
      </c>
      <c r="Q484" s="11">
        <f t="shared" si="660"/>
        <v>3591.8139311678647</v>
      </c>
      <c r="R484" s="7">
        <f t="shared" si="673"/>
        <v>464</v>
      </c>
      <c r="S484" s="11">
        <f t="shared" si="661"/>
        <v>12602.312672287249</v>
      </c>
      <c r="T484" s="11">
        <f t="shared" si="662"/>
        <v>16383.006473973424</v>
      </c>
      <c r="AB484" s="4">
        <f t="shared" si="678"/>
        <v>0</v>
      </c>
      <c r="AC484" s="3">
        <f t="shared" si="590"/>
        <v>16</v>
      </c>
      <c r="AD484" s="42">
        <f t="shared" si="591"/>
        <v>47.29</v>
      </c>
      <c r="AE484" s="3">
        <f t="shared" si="592"/>
        <v>58</v>
      </c>
      <c r="AF484" s="42">
        <f t="shared" si="593"/>
        <v>52.591999999999999</v>
      </c>
      <c r="AJ484" s="3">
        <v>9</v>
      </c>
      <c r="AL484" s="13" t="s">
        <v>2304</v>
      </c>
    </row>
    <row r="485" spans="1:38" x14ac:dyDescent="0.2">
      <c r="B485" s="4">
        <v>8</v>
      </c>
      <c r="C485" s="13" t="s">
        <v>980</v>
      </c>
      <c r="D485" s="7">
        <v>1558600</v>
      </c>
      <c r="E485" s="7">
        <v>6528900</v>
      </c>
      <c r="F485" s="4">
        <v>16</v>
      </c>
      <c r="G485" s="9">
        <v>49</v>
      </c>
      <c r="H485" s="6">
        <v>16.2</v>
      </c>
      <c r="I485" s="7">
        <v>58</v>
      </c>
      <c r="J485" s="7">
        <v>52</v>
      </c>
      <c r="K485" s="12">
        <v>41.04</v>
      </c>
      <c r="L485" s="19">
        <f t="shared" si="655"/>
        <v>16.821166666666667</v>
      </c>
      <c r="M485" s="19">
        <f t="shared" si="656"/>
        <v>58.878066666666669</v>
      </c>
      <c r="N485" s="11">
        <f t="shared" si="657"/>
        <v>92657.068970642154</v>
      </c>
      <c r="O485" s="11">
        <f t="shared" si="658"/>
        <v>110888.49158317018</v>
      </c>
      <c r="P485" s="22">
        <f t="shared" si="659"/>
        <v>1.9104973174542799</v>
      </c>
      <c r="Q485" s="11">
        <f t="shared" si="660"/>
        <v>3593.7244284853191</v>
      </c>
      <c r="R485" s="7">
        <f t="shared" si="673"/>
        <v>465</v>
      </c>
      <c r="S485" s="11">
        <f t="shared" si="661"/>
        <v>12581.899719514193</v>
      </c>
      <c r="T485" s="11">
        <f t="shared" si="662"/>
        <v>16356.469635368452</v>
      </c>
      <c r="AB485" s="4">
        <f t="shared" si="668"/>
        <v>0</v>
      </c>
      <c r="AC485" s="3">
        <f t="shared" si="590"/>
        <v>16</v>
      </c>
      <c r="AD485" s="42">
        <f t="shared" si="591"/>
        <v>49.27</v>
      </c>
      <c r="AE485" s="3">
        <f t="shared" si="592"/>
        <v>58</v>
      </c>
      <c r="AF485" s="42">
        <f t="shared" si="593"/>
        <v>52.683999999999997</v>
      </c>
      <c r="AJ485" s="3">
        <v>9</v>
      </c>
      <c r="AL485" t="s">
        <v>200</v>
      </c>
    </row>
    <row r="486" spans="1:38" x14ac:dyDescent="0.2">
      <c r="B486" s="4">
        <v>8</v>
      </c>
      <c r="C486" s="13" t="s">
        <v>981</v>
      </c>
      <c r="D486" s="7">
        <v>1564000</v>
      </c>
      <c r="E486" s="7">
        <v>6523600</v>
      </c>
      <c r="G486" s="9"/>
      <c r="I486" s="7"/>
      <c r="J486" s="7"/>
      <c r="K486" s="12"/>
      <c r="L486" s="19">
        <f t="shared" si="655"/>
        <v>0</v>
      </c>
      <c r="M486" s="19">
        <f t="shared" si="656"/>
        <v>0</v>
      </c>
      <c r="N486" s="11"/>
      <c r="O486" s="11"/>
      <c r="P486" s="22">
        <f t="shared" si="659"/>
        <v>7.5663729752107782</v>
      </c>
      <c r="Q486" s="11">
        <f t="shared" si="660"/>
        <v>3601.29080146053</v>
      </c>
      <c r="R486" s="7">
        <f t="shared" si="673"/>
        <v>466</v>
      </c>
      <c r="S486" s="11">
        <f t="shared" si="661"/>
        <v>12581.333529565973</v>
      </c>
      <c r="T486" s="11">
        <f t="shared" si="662"/>
        <v>16355.733588435765</v>
      </c>
      <c r="W486" s="4">
        <v>9</v>
      </c>
      <c r="AB486" s="4">
        <f>SUM(U486:AA486)+AB487+AB488+AB489</f>
        <v>36</v>
      </c>
      <c r="AC486" s="3">
        <f t="shared" ref="AC486:AC489" si="679">F486</f>
        <v>0</v>
      </c>
      <c r="AD486" s="42">
        <f t="shared" ref="AD486:AD489" si="680">G486+H486/60</f>
        <v>0</v>
      </c>
      <c r="AE486" s="3">
        <f t="shared" ref="AE486:AE489" si="681">I486</f>
        <v>0</v>
      </c>
      <c r="AF486" s="42">
        <f t="shared" ref="AF486:AF489" si="682">J486+K486/60</f>
        <v>0</v>
      </c>
      <c r="AJ486" s="3">
        <v>9</v>
      </c>
      <c r="AL486" s="13" t="s">
        <v>2307</v>
      </c>
    </row>
    <row r="487" spans="1:38" x14ac:dyDescent="0.2">
      <c r="B487" s="4">
        <v>8</v>
      </c>
      <c r="C487" s="13" t="s">
        <v>2305</v>
      </c>
      <c r="D487" s="7">
        <v>1564000</v>
      </c>
      <c r="E487" s="7">
        <v>6523600</v>
      </c>
      <c r="G487" s="9"/>
      <c r="I487" s="7"/>
      <c r="J487" s="7"/>
      <c r="K487" s="12"/>
      <c r="L487" s="19">
        <f t="shared" ref="L487:L488" si="683">(H487/60+G487)/60+F487</f>
        <v>0</v>
      </c>
      <c r="M487" s="19">
        <f t="shared" ref="M487:M488" si="684">(K487/60+J487)/60+I487</f>
        <v>0</v>
      </c>
      <c r="N487" s="11"/>
      <c r="O487" s="11"/>
      <c r="P487" s="22">
        <f t="shared" si="659"/>
        <v>0</v>
      </c>
      <c r="Q487" s="11">
        <f t="shared" si="660"/>
        <v>3601.29080146053</v>
      </c>
      <c r="R487" s="7">
        <f t="shared" si="673"/>
        <v>467</v>
      </c>
      <c r="S487" s="11">
        <f t="shared" si="661"/>
        <v>12554.392772543346</v>
      </c>
      <c r="T487" s="11">
        <f t="shared" si="662"/>
        <v>16320.71060430635</v>
      </c>
      <c r="W487" s="4">
        <v>9</v>
      </c>
      <c r="AB487" s="4">
        <f t="shared" ref="AB487:AB489" si="685">SUM(U487:AA487)</f>
        <v>9</v>
      </c>
      <c r="AC487" s="3">
        <f t="shared" si="679"/>
        <v>0</v>
      </c>
      <c r="AD487" s="42">
        <f t="shared" si="680"/>
        <v>0</v>
      </c>
      <c r="AE487" s="3">
        <f t="shared" si="681"/>
        <v>0</v>
      </c>
      <c r="AF487" s="42">
        <f t="shared" si="682"/>
        <v>0</v>
      </c>
      <c r="AJ487" s="3">
        <v>9</v>
      </c>
      <c r="AL487" s="13" t="s">
        <v>2307</v>
      </c>
    </row>
    <row r="488" spans="1:38" x14ac:dyDescent="0.2">
      <c r="B488" s="4">
        <v>8</v>
      </c>
      <c r="C488" s="13" t="s">
        <v>2306</v>
      </c>
      <c r="D488" s="7">
        <v>1564000</v>
      </c>
      <c r="E488" s="7">
        <v>6523600</v>
      </c>
      <c r="G488" s="9"/>
      <c r="I488" s="7"/>
      <c r="J488" s="7"/>
      <c r="K488" s="12"/>
      <c r="L488" s="19">
        <f t="shared" si="683"/>
        <v>0</v>
      </c>
      <c r="M488" s="19">
        <f t="shared" si="684"/>
        <v>0</v>
      </c>
      <c r="N488" s="11"/>
      <c r="O488" s="11"/>
      <c r="P488" s="22">
        <f t="shared" si="659"/>
        <v>0</v>
      </c>
      <c r="Q488" s="11">
        <f t="shared" si="660"/>
        <v>3601.29080146053</v>
      </c>
      <c r="R488" s="7">
        <f t="shared" si="673"/>
        <v>468</v>
      </c>
      <c r="S488" s="11">
        <f t="shared" si="661"/>
        <v>12527.567146960988</v>
      </c>
      <c r="T488" s="11">
        <f t="shared" si="662"/>
        <v>16285.837291049285</v>
      </c>
      <c r="W488" s="4">
        <v>9</v>
      </c>
      <c r="AB488" s="4">
        <f t="shared" si="685"/>
        <v>9</v>
      </c>
      <c r="AC488" s="3">
        <f t="shared" si="679"/>
        <v>0</v>
      </c>
      <c r="AD488" s="42">
        <f t="shared" si="680"/>
        <v>0</v>
      </c>
      <c r="AE488" s="3">
        <f t="shared" si="681"/>
        <v>0</v>
      </c>
      <c r="AF488" s="42">
        <f t="shared" si="682"/>
        <v>0</v>
      </c>
      <c r="AJ488" s="3">
        <v>9</v>
      </c>
      <c r="AL488" s="13" t="s">
        <v>2307</v>
      </c>
    </row>
    <row r="489" spans="1:38" x14ac:dyDescent="0.2">
      <c r="B489" s="4">
        <v>8</v>
      </c>
      <c r="C489" s="13" t="s">
        <v>982</v>
      </c>
      <c r="D489" s="7">
        <v>1564000</v>
      </c>
      <c r="E489" s="7">
        <v>6523600</v>
      </c>
      <c r="G489" s="9"/>
      <c r="I489" s="7"/>
      <c r="J489" s="7"/>
      <c r="K489" s="12"/>
      <c r="L489" s="19">
        <f t="shared" si="655"/>
        <v>0</v>
      </c>
      <c r="M489" s="19">
        <f t="shared" si="656"/>
        <v>0</v>
      </c>
      <c r="N489" s="11"/>
      <c r="O489" s="11"/>
      <c r="P489" s="22">
        <f t="shared" si="659"/>
        <v>0</v>
      </c>
      <c r="Q489" s="11">
        <f t="shared" si="660"/>
        <v>3601.29080146053</v>
      </c>
      <c r="R489" s="7">
        <f t="shared" si="673"/>
        <v>469</v>
      </c>
      <c r="S489" s="11">
        <f t="shared" si="661"/>
        <v>12500.855916370454</v>
      </c>
      <c r="T489" s="11">
        <f t="shared" si="662"/>
        <v>16251.112691281591</v>
      </c>
      <c r="W489" s="4">
        <v>9</v>
      </c>
      <c r="AB489" s="4">
        <f t="shared" si="685"/>
        <v>9</v>
      </c>
      <c r="AC489" s="3">
        <f t="shared" si="679"/>
        <v>0</v>
      </c>
      <c r="AD489" s="42">
        <f t="shared" si="680"/>
        <v>0</v>
      </c>
      <c r="AE489" s="3">
        <f t="shared" si="681"/>
        <v>0</v>
      </c>
      <c r="AF489" s="42">
        <f t="shared" si="682"/>
        <v>0</v>
      </c>
      <c r="AJ489" s="3">
        <v>9</v>
      </c>
      <c r="AL489" s="13" t="s">
        <v>2308</v>
      </c>
    </row>
    <row r="490" spans="1:38" x14ac:dyDescent="0.2">
      <c r="B490" s="4">
        <v>8</v>
      </c>
      <c r="C490" s="13" t="s">
        <v>983</v>
      </c>
      <c r="D490" s="29">
        <v>1565270</v>
      </c>
      <c r="E490" s="29">
        <v>6523538</v>
      </c>
      <c r="F490" s="4">
        <v>16</v>
      </c>
      <c r="G490" s="9">
        <v>56</v>
      </c>
      <c r="H490" s="6">
        <v>6.78</v>
      </c>
      <c r="I490" s="7">
        <v>58</v>
      </c>
      <c r="J490" s="7">
        <v>49</v>
      </c>
      <c r="K490" s="12">
        <v>44.34</v>
      </c>
      <c r="L490" s="19">
        <f t="shared" si="655"/>
        <v>16.935216666666665</v>
      </c>
      <c r="M490" s="19">
        <f t="shared" si="656"/>
        <v>58.828983333333333</v>
      </c>
      <c r="N490" s="11">
        <f t="shared" si="657"/>
        <v>92426.92495814935</v>
      </c>
      <c r="O490" s="11">
        <f t="shared" si="658"/>
        <v>110889.86466138148</v>
      </c>
      <c r="P490" s="22">
        <f t="shared" si="659"/>
        <v>1.2715124851923396</v>
      </c>
      <c r="Q490" s="11">
        <f t="shared" si="660"/>
        <v>3602.5623139457225</v>
      </c>
      <c r="R490" s="7">
        <f t="shared" si="673"/>
        <v>470</v>
      </c>
      <c r="S490" s="11">
        <f t="shared" si="661"/>
        <v>12478.662653411991</v>
      </c>
      <c r="T490" s="11">
        <f t="shared" si="662"/>
        <v>16222.261449435589</v>
      </c>
      <c r="U490" s="4">
        <v>9</v>
      </c>
      <c r="W490" s="4">
        <v>9</v>
      </c>
      <c r="AB490" s="4">
        <f>SUM(U490:AA490)+31</f>
        <v>49</v>
      </c>
      <c r="AC490" s="3">
        <f t="shared" si="590"/>
        <v>16</v>
      </c>
      <c r="AD490" s="42">
        <f t="shared" si="591"/>
        <v>56.113</v>
      </c>
      <c r="AE490" s="3">
        <f t="shared" si="592"/>
        <v>58</v>
      </c>
      <c r="AF490" s="42">
        <f t="shared" si="593"/>
        <v>49.738999999999997</v>
      </c>
      <c r="AJ490" s="3">
        <v>3</v>
      </c>
      <c r="AL490" s="13" t="s">
        <v>2309</v>
      </c>
    </row>
    <row r="491" spans="1:38" x14ac:dyDescent="0.2">
      <c r="A491" s="4">
        <v>1</v>
      </c>
      <c r="B491" s="4">
        <v>9</v>
      </c>
      <c r="C491" s="13" t="s">
        <v>985</v>
      </c>
      <c r="D491" s="29">
        <v>1566089</v>
      </c>
      <c r="E491" s="29">
        <v>6520671</v>
      </c>
      <c r="F491" s="4">
        <v>16</v>
      </c>
      <c r="G491" s="9">
        <v>56</v>
      </c>
      <c r="H491" s="6">
        <v>54.78</v>
      </c>
      <c r="I491" s="7">
        <v>58</v>
      </c>
      <c r="J491" s="7">
        <v>48</v>
      </c>
      <c r="K491" s="12">
        <v>11.28</v>
      </c>
      <c r="L491" s="19">
        <f t="shared" si="655"/>
        <v>16.948550000000001</v>
      </c>
      <c r="M491" s="19">
        <f t="shared" si="656"/>
        <v>58.803133333333335</v>
      </c>
      <c r="N491" s="11">
        <f t="shared" si="657"/>
        <v>92402.535910151608</v>
      </c>
      <c r="O491" s="11">
        <f t="shared" si="658"/>
        <v>110889.85620947636</v>
      </c>
      <c r="P491" s="22">
        <f t="shared" si="659"/>
        <v>2.9816857647981618</v>
      </c>
      <c r="Q491" s="11">
        <f t="shared" si="660"/>
        <v>3605.5439997105209</v>
      </c>
      <c r="R491" s="7">
        <f t="shared" si="673"/>
        <v>471</v>
      </c>
      <c r="S491" s="11">
        <f t="shared" si="661"/>
        <v>12462.474801547192</v>
      </c>
      <c r="T491" s="11">
        <f t="shared" si="662"/>
        <v>16201.217242011351</v>
      </c>
      <c r="U491" s="4">
        <v>9</v>
      </c>
      <c r="V491" s="4">
        <v>9</v>
      </c>
      <c r="W491" s="4">
        <v>9</v>
      </c>
      <c r="AB491" s="4">
        <f>SUM(U491:AA491)+AB492</f>
        <v>36</v>
      </c>
      <c r="AC491" s="3">
        <f t="shared" si="590"/>
        <v>16</v>
      </c>
      <c r="AD491" s="42">
        <f t="shared" si="591"/>
        <v>56.912999999999997</v>
      </c>
      <c r="AE491" s="3">
        <f t="shared" si="592"/>
        <v>58</v>
      </c>
      <c r="AF491" s="42">
        <f t="shared" si="593"/>
        <v>48.188000000000002</v>
      </c>
      <c r="AJ491" s="3">
        <v>9</v>
      </c>
      <c r="AL491" s="13" t="s">
        <v>622</v>
      </c>
    </row>
    <row r="492" spans="1:38" x14ac:dyDescent="0.2">
      <c r="A492" s="4">
        <v>1</v>
      </c>
      <c r="B492" s="4">
        <v>9</v>
      </c>
      <c r="C492" s="13" t="s">
        <v>984</v>
      </c>
      <c r="D492" s="29">
        <v>1566099</v>
      </c>
      <c r="E492" s="29">
        <v>6520652</v>
      </c>
      <c r="F492" s="4">
        <v>16</v>
      </c>
      <c r="G492" s="9">
        <v>56</v>
      </c>
      <c r="H492" s="6">
        <v>55.38</v>
      </c>
      <c r="I492" s="7">
        <v>58</v>
      </c>
      <c r="J492" s="7">
        <v>48</v>
      </c>
      <c r="K492" s="12">
        <v>10.68</v>
      </c>
      <c r="L492" s="19">
        <f t="shared" si="655"/>
        <v>16.948716666666666</v>
      </c>
      <c r="M492" s="19">
        <f t="shared" si="656"/>
        <v>58.80296666666667</v>
      </c>
      <c r="N492" s="11">
        <f t="shared" si="657"/>
        <v>92402.217277020973</v>
      </c>
      <c r="O492" s="11">
        <f t="shared" si="658"/>
        <v>110889.84739432081</v>
      </c>
      <c r="P492" s="22">
        <f t="shared" si="659"/>
        <v>2.1470910553583886E-2</v>
      </c>
      <c r="Q492" s="11">
        <f t="shared" si="660"/>
        <v>3605.5654706210744</v>
      </c>
      <c r="R492" s="7">
        <f t="shared" si="673"/>
        <v>472</v>
      </c>
      <c r="S492" s="11">
        <f t="shared" si="661"/>
        <v>12436.145309684553</v>
      </c>
      <c r="T492" s="11">
        <f t="shared" si="662"/>
        <v>16166.988902589919</v>
      </c>
      <c r="W492" s="4">
        <v>9</v>
      </c>
      <c r="AB492" s="4">
        <f t="shared" si="668"/>
        <v>9</v>
      </c>
      <c r="AC492" s="3">
        <f t="shared" si="590"/>
        <v>16</v>
      </c>
      <c r="AD492" s="42">
        <f t="shared" si="591"/>
        <v>56.923000000000002</v>
      </c>
      <c r="AE492" s="3">
        <f t="shared" si="592"/>
        <v>58</v>
      </c>
      <c r="AF492" s="42">
        <f t="shared" si="593"/>
        <v>48.177999999999997</v>
      </c>
      <c r="AJ492" s="3">
        <v>9</v>
      </c>
      <c r="AL492" s="13" t="s">
        <v>2310</v>
      </c>
    </row>
    <row r="493" spans="1:38" x14ac:dyDescent="0.2">
      <c r="B493" s="4">
        <v>9</v>
      </c>
      <c r="C493" s="13" t="s">
        <v>2311</v>
      </c>
      <c r="D493" s="29">
        <v>1567464</v>
      </c>
      <c r="E493" s="29">
        <v>6517057</v>
      </c>
      <c r="F493" s="4">
        <v>16</v>
      </c>
      <c r="G493" s="9">
        <v>58</v>
      </c>
      <c r="H493" s="6">
        <v>16.440000000000001</v>
      </c>
      <c r="I493" s="7">
        <v>58</v>
      </c>
      <c r="J493" s="7">
        <v>46</v>
      </c>
      <c r="K493" s="12">
        <v>13.74</v>
      </c>
      <c r="L493" s="19">
        <f t="shared" si="655"/>
        <v>16.971233333333334</v>
      </c>
      <c r="M493" s="19">
        <f t="shared" si="656"/>
        <v>58.770483333333331</v>
      </c>
      <c r="N493" s="11">
        <f t="shared" si="657"/>
        <v>92360.052402398564</v>
      </c>
      <c r="O493" s="11">
        <f t="shared" si="658"/>
        <v>110889.96772472803</v>
      </c>
      <c r="P493" s="22">
        <f t="shared" si="659"/>
        <v>3.8454193529444876</v>
      </c>
      <c r="Q493" s="11">
        <f t="shared" si="660"/>
        <v>3609.410889974019</v>
      </c>
      <c r="R493" s="7">
        <f t="shared" si="673"/>
        <v>473</v>
      </c>
      <c r="S493" s="11">
        <f t="shared" si="661"/>
        <v>12423.08864456174</v>
      </c>
      <c r="T493" s="11">
        <f t="shared" si="662"/>
        <v>16150.015237930262</v>
      </c>
      <c r="V493" s="4">
        <v>9</v>
      </c>
      <c r="W493" s="4">
        <v>9</v>
      </c>
      <c r="AB493" s="4">
        <f>SUM(U493:AA493)+AB494</f>
        <v>45</v>
      </c>
      <c r="AC493" s="3">
        <f t="shared" si="590"/>
        <v>16</v>
      </c>
      <c r="AD493" s="42">
        <f t="shared" si="591"/>
        <v>58.274000000000001</v>
      </c>
      <c r="AE493" s="3">
        <f t="shared" si="592"/>
        <v>58</v>
      </c>
      <c r="AF493" s="42">
        <f t="shared" si="593"/>
        <v>46.228999999999999</v>
      </c>
      <c r="AJ493" s="3">
        <v>9</v>
      </c>
      <c r="AL493" s="13" t="s">
        <v>3026</v>
      </c>
    </row>
    <row r="494" spans="1:38" x14ac:dyDescent="0.2">
      <c r="B494" s="4">
        <v>9</v>
      </c>
      <c r="C494" s="13" t="s">
        <v>2312</v>
      </c>
      <c r="D494" s="29">
        <v>1567467</v>
      </c>
      <c r="E494" s="29">
        <v>6517045</v>
      </c>
      <c r="F494" s="4">
        <v>16</v>
      </c>
      <c r="G494" s="9">
        <v>58</v>
      </c>
      <c r="H494" s="6">
        <v>16.68</v>
      </c>
      <c r="I494" s="7">
        <v>58</v>
      </c>
      <c r="J494" s="7">
        <v>46</v>
      </c>
      <c r="K494" s="12">
        <v>13.32</v>
      </c>
      <c r="L494" s="19">
        <f t="shared" si="655"/>
        <v>16.971299999999999</v>
      </c>
      <c r="M494" s="19">
        <f t="shared" si="656"/>
        <v>58.770366666666668</v>
      </c>
      <c r="N494" s="11">
        <f t="shared" si="657"/>
        <v>92359.866362623958</v>
      </c>
      <c r="O494" s="11">
        <f t="shared" si="658"/>
        <v>110889.98367090897</v>
      </c>
      <c r="P494" s="22">
        <f t="shared" si="659"/>
        <v>1.2369316876852981E-2</v>
      </c>
      <c r="Q494" s="11">
        <f t="shared" si="660"/>
        <v>3609.4232592908957</v>
      </c>
      <c r="R494" s="7">
        <f t="shared" si="673"/>
        <v>474</v>
      </c>
      <c r="S494" s="11">
        <f t="shared" si="661"/>
        <v>12396.922080433709</v>
      </c>
      <c r="T494" s="11">
        <f t="shared" si="662"/>
        <v>16115.998704563823</v>
      </c>
      <c r="U494" s="4">
        <v>9</v>
      </c>
      <c r="V494" s="4">
        <v>9</v>
      </c>
      <c r="W494" s="4">
        <v>9</v>
      </c>
      <c r="AB494" s="4">
        <f t="shared" si="668"/>
        <v>27</v>
      </c>
      <c r="AC494" s="3">
        <f t="shared" si="590"/>
        <v>16</v>
      </c>
      <c r="AD494" s="42">
        <f t="shared" si="591"/>
        <v>58.277999999999999</v>
      </c>
      <c r="AE494" s="3">
        <f t="shared" si="592"/>
        <v>58</v>
      </c>
      <c r="AF494" s="42">
        <f t="shared" si="593"/>
        <v>46.222000000000001</v>
      </c>
      <c r="AJ494" s="3">
        <v>9</v>
      </c>
      <c r="AL494" t="s">
        <v>165</v>
      </c>
    </row>
    <row r="495" spans="1:38" x14ac:dyDescent="0.2">
      <c r="B495" s="4">
        <v>9</v>
      </c>
      <c r="C495" s="13" t="s">
        <v>986</v>
      </c>
      <c r="D495" s="7">
        <v>1570200</v>
      </c>
      <c r="E495" s="7">
        <v>6515000</v>
      </c>
      <c r="F495" s="4">
        <v>17</v>
      </c>
      <c r="G495" s="9">
        <v>1</v>
      </c>
      <c r="H495" s="6">
        <v>4.38</v>
      </c>
      <c r="I495" s="7">
        <v>58</v>
      </c>
      <c r="J495" s="7">
        <v>45</v>
      </c>
      <c r="K495" s="12">
        <v>5.7</v>
      </c>
      <c r="L495" s="19">
        <f t="shared" si="655"/>
        <v>17.017883333333334</v>
      </c>
      <c r="M495" s="19">
        <f t="shared" si="656"/>
        <v>58.751583333333336</v>
      </c>
      <c r="N495" s="11">
        <f t="shared" si="657"/>
        <v>92267.6439392678</v>
      </c>
      <c r="O495" s="11">
        <f t="shared" si="658"/>
        <v>110890.62847951615</v>
      </c>
      <c r="P495" s="22">
        <f t="shared" si="659"/>
        <v>3.4134021151924072</v>
      </c>
      <c r="Q495" s="11">
        <f t="shared" si="660"/>
        <v>3612.8366614060878</v>
      </c>
      <c r="R495" s="7">
        <f t="shared" si="673"/>
        <v>475</v>
      </c>
      <c r="S495" s="11">
        <f t="shared" si="661"/>
        <v>12382.522283724444</v>
      </c>
      <c r="T495" s="11">
        <f t="shared" si="662"/>
        <v>16097.278968841778</v>
      </c>
      <c r="AB495" s="4">
        <f t="shared" si="668"/>
        <v>0</v>
      </c>
      <c r="AC495" s="3">
        <f t="shared" si="590"/>
        <v>17</v>
      </c>
      <c r="AD495" s="42">
        <f t="shared" si="591"/>
        <v>1.073</v>
      </c>
      <c r="AE495" s="3">
        <f t="shared" si="592"/>
        <v>58</v>
      </c>
      <c r="AF495" s="42">
        <f t="shared" si="593"/>
        <v>45.094999999999999</v>
      </c>
      <c r="AJ495" s="3">
        <v>9</v>
      </c>
      <c r="AK495" s="57" t="s">
        <v>2998</v>
      </c>
      <c r="AL495" t="s">
        <v>545</v>
      </c>
    </row>
    <row r="496" spans="1:38" x14ac:dyDescent="0.2">
      <c r="B496" s="4">
        <v>9</v>
      </c>
      <c r="C496" s="13" t="s">
        <v>2803</v>
      </c>
      <c r="D496" s="29">
        <v>1569725</v>
      </c>
      <c r="E496" s="29">
        <v>6514738</v>
      </c>
      <c r="G496" s="9"/>
      <c r="I496" s="7"/>
      <c r="J496" s="7"/>
      <c r="K496" s="12"/>
      <c r="L496" s="19"/>
      <c r="M496" s="19"/>
      <c r="N496" s="11"/>
      <c r="O496" s="11"/>
      <c r="P496" s="22">
        <f t="shared" si="659"/>
        <v>0.54246566711636224</v>
      </c>
      <c r="Q496" s="11">
        <f t="shared" si="660"/>
        <v>3613.379127073204</v>
      </c>
      <c r="R496" s="7">
        <f t="shared" si="673"/>
        <v>476</v>
      </c>
      <c r="S496" s="11">
        <f t="shared" si="661"/>
        <v>12358.363905199949</v>
      </c>
      <c r="T496" s="11">
        <f t="shared" si="662"/>
        <v>16065.873076759934</v>
      </c>
      <c r="AB496" s="4">
        <f t="shared" ref="AB496" si="686">SUM(U496:AA496)</f>
        <v>0</v>
      </c>
      <c r="AC496" s="3">
        <f t="shared" ref="AC496" si="687">F496</f>
        <v>0</v>
      </c>
      <c r="AD496" s="42">
        <f t="shared" ref="AD496" si="688">G496+H496/60</f>
        <v>0</v>
      </c>
      <c r="AE496" s="3">
        <f t="shared" ref="AE496" si="689">I496</f>
        <v>0</v>
      </c>
      <c r="AF496" s="42">
        <f t="shared" ref="AF496" si="690">J496+K496/60</f>
        <v>0</v>
      </c>
      <c r="AJ496" s="3">
        <v>9</v>
      </c>
      <c r="AK496" s="57" t="s">
        <v>2296</v>
      </c>
      <c r="AL496" s="13" t="s">
        <v>3027</v>
      </c>
    </row>
    <row r="497" spans="1:38" x14ac:dyDescent="0.2">
      <c r="B497" s="4">
        <v>8</v>
      </c>
      <c r="C497" s="13" t="s">
        <v>987</v>
      </c>
      <c r="D497" s="29">
        <v>1575712</v>
      </c>
      <c r="E497" s="29">
        <v>6520907</v>
      </c>
      <c r="F497" s="4">
        <v>17</v>
      </c>
      <c r="G497" s="9">
        <v>6</v>
      </c>
      <c r="H497" s="6">
        <v>54.24</v>
      </c>
      <c r="I497" s="7">
        <v>58</v>
      </c>
      <c r="J497" s="7">
        <v>48</v>
      </c>
      <c r="K497" s="12">
        <v>13.2</v>
      </c>
      <c r="L497" s="19">
        <f t="shared" si="655"/>
        <v>17.115066666666667</v>
      </c>
      <c r="M497" s="19">
        <f t="shared" si="656"/>
        <v>58.803666666666665</v>
      </c>
      <c r="N497" s="11">
        <f t="shared" si="657"/>
        <v>92065.782195804088</v>
      </c>
      <c r="O497" s="11">
        <f t="shared" si="658"/>
        <v>110892.86382368447</v>
      </c>
      <c r="P497" s="22">
        <f t="shared" si="659"/>
        <v>8.5965533791165392</v>
      </c>
      <c r="Q497" s="11">
        <f t="shared" si="660"/>
        <v>3621.9756804523204</v>
      </c>
      <c r="R497" s="7">
        <f t="shared" si="673"/>
        <v>477</v>
      </c>
      <c r="S497" s="11">
        <f t="shared" si="661"/>
        <v>12361.79540414335</v>
      </c>
      <c r="T497" s="11">
        <f t="shared" si="662"/>
        <v>16070.334025386355</v>
      </c>
      <c r="V497" s="4">
        <v>9</v>
      </c>
      <c r="W497" s="4">
        <v>9</v>
      </c>
      <c r="Y497" s="4">
        <v>9</v>
      </c>
      <c r="Z497" s="4">
        <v>9</v>
      </c>
      <c r="AB497" s="4">
        <f>SUM(U497:AA497)+13</f>
        <v>49</v>
      </c>
      <c r="AC497" s="3">
        <f t="shared" si="590"/>
        <v>17</v>
      </c>
      <c r="AD497" s="42">
        <f t="shared" si="591"/>
        <v>6.9039999999999999</v>
      </c>
      <c r="AE497" s="3">
        <f t="shared" si="592"/>
        <v>58</v>
      </c>
      <c r="AF497" s="42">
        <f t="shared" si="593"/>
        <v>48.22</v>
      </c>
      <c r="AJ497" s="3">
        <v>9</v>
      </c>
      <c r="AL497" t="s">
        <v>2313</v>
      </c>
    </row>
    <row r="498" spans="1:38" x14ac:dyDescent="0.2">
      <c r="B498" s="4">
        <v>8</v>
      </c>
      <c r="C498" s="13" t="s">
        <v>988</v>
      </c>
      <c r="D498" s="29">
        <v>1585952</v>
      </c>
      <c r="E498" s="29">
        <v>6529164</v>
      </c>
      <c r="F498" s="4">
        <v>17</v>
      </c>
      <c r="G498" s="9">
        <v>17</v>
      </c>
      <c r="H498" s="6">
        <v>43.2</v>
      </c>
      <c r="I498" s="7">
        <v>58</v>
      </c>
      <c r="J498" s="7">
        <v>52</v>
      </c>
      <c r="K498" s="12">
        <v>33.06</v>
      </c>
      <c r="L498" s="19">
        <f t="shared" si="655"/>
        <v>17.295333333333332</v>
      </c>
      <c r="M498" s="19">
        <f t="shared" si="656"/>
        <v>58.87585</v>
      </c>
      <c r="N498" s="11">
        <f t="shared" si="657"/>
        <v>91698.26157344949</v>
      </c>
      <c r="O498" s="11">
        <f t="shared" si="658"/>
        <v>110897.15052946156</v>
      </c>
      <c r="P498" s="22">
        <f t="shared" si="659"/>
        <v>13.154301539800583</v>
      </c>
      <c r="Q498" s="11">
        <f t="shared" si="660"/>
        <v>3635.129981992121</v>
      </c>
      <c r="R498" s="7">
        <f t="shared" si="673"/>
        <v>478</v>
      </c>
      <c r="S498" s="11">
        <f t="shared" si="661"/>
        <v>12380.735587203289</v>
      </c>
      <c r="T498" s="11">
        <f t="shared" si="662"/>
        <v>16094.956263364276</v>
      </c>
      <c r="W498" s="4">
        <v>9</v>
      </c>
      <c r="AB498" s="4">
        <f t="shared" ref="AB498:AB504" si="691">SUM(U498:AA498)</f>
        <v>9</v>
      </c>
      <c r="AC498" s="3">
        <f t="shared" si="590"/>
        <v>17</v>
      </c>
      <c r="AD498" s="42">
        <f t="shared" si="591"/>
        <v>17.72</v>
      </c>
      <c r="AE498" s="3">
        <f t="shared" si="592"/>
        <v>58</v>
      </c>
      <c r="AF498" s="42">
        <f t="shared" si="593"/>
        <v>52.551000000000002</v>
      </c>
      <c r="AJ498" s="3">
        <v>6</v>
      </c>
      <c r="AL498" t="s">
        <v>2314</v>
      </c>
    </row>
    <row r="499" spans="1:38" x14ac:dyDescent="0.2">
      <c r="A499" s="4">
        <v>1</v>
      </c>
      <c r="B499" s="4">
        <v>9</v>
      </c>
      <c r="C499" s="13" t="s">
        <v>989</v>
      </c>
      <c r="D499" s="7">
        <v>1584680</v>
      </c>
      <c r="E499" s="7">
        <v>6528050</v>
      </c>
      <c r="F499" s="4">
        <v>17</v>
      </c>
      <c r="G499" s="9">
        <v>16</v>
      </c>
      <c r="H499" s="6">
        <v>22.32</v>
      </c>
      <c r="I499" s="7">
        <v>58</v>
      </c>
      <c r="J499" s="7">
        <v>51</v>
      </c>
      <c r="K499" s="12">
        <v>57.96</v>
      </c>
      <c r="L499" s="19">
        <f t="shared" si="655"/>
        <v>17.272866666666665</v>
      </c>
      <c r="M499" s="19">
        <f t="shared" si="656"/>
        <v>58.866100000000003</v>
      </c>
      <c r="N499" s="11">
        <f t="shared" si="657"/>
        <v>91743.89118965005</v>
      </c>
      <c r="O499" s="11">
        <f t="shared" si="658"/>
        <v>110896.59413482463</v>
      </c>
      <c r="P499" s="22">
        <f t="shared" si="659"/>
        <v>1.6908518563138524</v>
      </c>
      <c r="Q499" s="11">
        <f t="shared" si="660"/>
        <v>3636.8208338484346</v>
      </c>
      <c r="R499" s="7">
        <f t="shared" si="673"/>
        <v>479</v>
      </c>
      <c r="S499" s="11">
        <f t="shared" si="661"/>
        <v>12360.63531838257</v>
      </c>
      <c r="T499" s="11">
        <f t="shared" si="662"/>
        <v>16068.825913897343</v>
      </c>
      <c r="V499" s="4">
        <v>9</v>
      </c>
      <c r="Y499" s="4">
        <v>9</v>
      </c>
      <c r="AB499" s="4">
        <f>SUM(U499:AA499)+AB500</f>
        <v>36</v>
      </c>
      <c r="AC499" s="3">
        <f t="shared" si="590"/>
        <v>17</v>
      </c>
      <c r="AD499" s="42">
        <f t="shared" si="591"/>
        <v>16.372</v>
      </c>
      <c r="AE499" s="3">
        <f t="shared" si="592"/>
        <v>58</v>
      </c>
      <c r="AF499" s="42">
        <f t="shared" si="593"/>
        <v>51.966000000000001</v>
      </c>
      <c r="AI499" s="4">
        <v>1</v>
      </c>
      <c r="AJ499" s="3">
        <v>9</v>
      </c>
      <c r="AK499" s="57" t="s">
        <v>2998</v>
      </c>
      <c r="AL499" t="s">
        <v>2315</v>
      </c>
    </row>
    <row r="500" spans="1:38" x14ac:dyDescent="0.2">
      <c r="A500" s="4">
        <v>1</v>
      </c>
      <c r="B500" s="4">
        <v>9</v>
      </c>
      <c r="C500" s="13" t="s">
        <v>2384</v>
      </c>
      <c r="D500" s="7">
        <v>1584680</v>
      </c>
      <c r="E500" s="7">
        <v>6528050</v>
      </c>
      <c r="F500" s="4">
        <v>17</v>
      </c>
      <c r="G500" s="9">
        <v>16</v>
      </c>
      <c r="H500" s="6">
        <v>22.32</v>
      </c>
      <c r="I500" s="7">
        <v>58</v>
      </c>
      <c r="J500" s="7">
        <v>51</v>
      </c>
      <c r="K500" s="12">
        <v>57.96</v>
      </c>
      <c r="L500" s="19">
        <f t="shared" ref="L500" si="692">(H500/60+G500)/60+F500</f>
        <v>17.272866666666665</v>
      </c>
      <c r="M500" s="19">
        <f t="shared" ref="M500" si="693">(K500/60+J500)/60+I500</f>
        <v>58.866100000000003</v>
      </c>
      <c r="N500" s="11">
        <f t="shared" ref="N500" si="694">D500/L500</f>
        <v>91743.89118965005</v>
      </c>
      <c r="O500" s="11">
        <f t="shared" ref="O500" si="695">E500/M500</f>
        <v>110896.59413482463</v>
      </c>
      <c r="P500" s="22">
        <f t="shared" si="659"/>
        <v>0</v>
      </c>
      <c r="Q500" s="11">
        <f t="shared" si="660"/>
        <v>3636.8208338484346</v>
      </c>
      <c r="R500" s="7">
        <f t="shared" si="673"/>
        <v>480</v>
      </c>
      <c r="S500" s="11">
        <f t="shared" si="661"/>
        <v>12334.883994802609</v>
      </c>
      <c r="T500" s="11">
        <f t="shared" si="662"/>
        <v>16035.349193243392</v>
      </c>
      <c r="V500" s="4">
        <v>9</v>
      </c>
      <c r="AA500" s="4">
        <v>9</v>
      </c>
      <c r="AB500" s="4">
        <f t="shared" ref="AB500" si="696">SUM(U500:AA500)</f>
        <v>18</v>
      </c>
      <c r="AC500" s="3">
        <f t="shared" ref="AC500" si="697">F500</f>
        <v>17</v>
      </c>
      <c r="AD500" s="42">
        <f t="shared" ref="AD500" si="698">G500+H500/60</f>
        <v>16.372</v>
      </c>
      <c r="AE500" s="3">
        <f t="shared" ref="AE500" si="699">I500</f>
        <v>58</v>
      </c>
      <c r="AF500" s="42">
        <f t="shared" ref="AF500" si="700">J500+K500/60</f>
        <v>51.966000000000001</v>
      </c>
      <c r="AJ500" s="3">
        <v>9</v>
      </c>
      <c r="AK500" s="57" t="s">
        <v>2998</v>
      </c>
      <c r="AL500" s="13" t="s">
        <v>388</v>
      </c>
    </row>
    <row r="501" spans="1:38" x14ac:dyDescent="0.2">
      <c r="A501" s="4">
        <v>1</v>
      </c>
      <c r="B501" s="4">
        <v>8</v>
      </c>
      <c r="C501" s="13" t="s">
        <v>990</v>
      </c>
      <c r="D501" s="29">
        <v>1583488</v>
      </c>
      <c r="E501" s="29">
        <v>6530537</v>
      </c>
      <c r="F501" s="4">
        <v>17</v>
      </c>
      <c r="G501" s="9">
        <v>15</v>
      </c>
      <c r="H501" s="6">
        <v>11.34</v>
      </c>
      <c r="I501" s="7">
        <v>58</v>
      </c>
      <c r="J501" s="7">
        <v>53</v>
      </c>
      <c r="K501" s="12">
        <v>19.14</v>
      </c>
      <c r="L501" s="19">
        <f t="shared" si="655"/>
        <v>17.253150000000002</v>
      </c>
      <c r="M501" s="19">
        <f t="shared" si="656"/>
        <v>58.888649999999998</v>
      </c>
      <c r="N501" s="11">
        <f t="shared" si="657"/>
        <v>91779.646035651458</v>
      </c>
      <c r="O501" s="11">
        <f t="shared" si="658"/>
        <v>110896.36118335197</v>
      </c>
      <c r="P501" s="22">
        <f t="shared" si="659"/>
        <v>2.7579037329101972</v>
      </c>
      <c r="Q501" s="11">
        <f t="shared" si="660"/>
        <v>3639.5787375813447</v>
      </c>
      <c r="R501" s="7">
        <f t="shared" si="673"/>
        <v>481</v>
      </c>
      <c r="S501" s="11">
        <f t="shared" si="661"/>
        <v>12318.57418873686</v>
      </c>
      <c r="T501" s="11">
        <f t="shared" si="662"/>
        <v>16014.146445357919</v>
      </c>
      <c r="U501" s="4">
        <v>9</v>
      </c>
      <c r="V501" s="4">
        <v>9</v>
      </c>
      <c r="AB501" s="4">
        <f t="shared" si="691"/>
        <v>18</v>
      </c>
      <c r="AC501" s="3">
        <f t="shared" si="590"/>
        <v>17</v>
      </c>
      <c r="AD501" s="42">
        <f t="shared" si="591"/>
        <v>15.189</v>
      </c>
      <c r="AE501" s="3">
        <f t="shared" si="592"/>
        <v>58</v>
      </c>
      <c r="AF501" s="42">
        <f t="shared" si="593"/>
        <v>53.319000000000003</v>
      </c>
      <c r="AJ501" s="3">
        <v>8</v>
      </c>
      <c r="AL501" s="13" t="s">
        <v>2316</v>
      </c>
    </row>
    <row r="502" spans="1:38" x14ac:dyDescent="0.2">
      <c r="B502" s="4">
        <v>8</v>
      </c>
      <c r="C502" s="13" t="s">
        <v>991</v>
      </c>
      <c r="D502" s="7">
        <v>1579100</v>
      </c>
      <c r="E502" s="7">
        <v>6529150</v>
      </c>
      <c r="F502" s="4">
        <v>17</v>
      </c>
      <c r="G502" s="9">
        <v>10</v>
      </c>
      <c r="H502" s="6">
        <v>35.700000000000003</v>
      </c>
      <c r="I502" s="7">
        <v>58</v>
      </c>
      <c r="J502" s="7">
        <v>52</v>
      </c>
      <c r="K502" s="12">
        <v>37.32</v>
      </c>
      <c r="L502" s="19">
        <f t="shared" si="655"/>
        <v>17.176583333333333</v>
      </c>
      <c r="M502" s="19">
        <f t="shared" si="656"/>
        <v>58.87703333333333</v>
      </c>
      <c r="N502" s="11">
        <f t="shared" si="657"/>
        <v>91933.300666120063</v>
      </c>
      <c r="O502" s="11">
        <f t="shared" si="658"/>
        <v>110894.68389202129</v>
      </c>
      <c r="P502" s="22">
        <f t="shared" si="659"/>
        <v>4.6019901129837297</v>
      </c>
      <c r="Q502" s="11">
        <f t="shared" si="660"/>
        <v>3644.1807276943287</v>
      </c>
      <c r="R502" s="7">
        <f t="shared" si="673"/>
        <v>482</v>
      </c>
      <c r="S502" s="11">
        <f t="shared" si="661"/>
        <v>12308.560632129393</v>
      </c>
      <c r="T502" s="11">
        <f t="shared" si="662"/>
        <v>16001.12882176821</v>
      </c>
      <c r="AB502" s="4">
        <f t="shared" si="691"/>
        <v>0</v>
      </c>
      <c r="AC502" s="3">
        <f t="shared" si="590"/>
        <v>17</v>
      </c>
      <c r="AD502" s="42">
        <f t="shared" si="591"/>
        <v>10.595000000000001</v>
      </c>
      <c r="AE502" s="3">
        <f t="shared" si="592"/>
        <v>58</v>
      </c>
      <c r="AF502" s="42">
        <f t="shared" si="593"/>
        <v>52.622</v>
      </c>
      <c r="AJ502" s="3">
        <v>9</v>
      </c>
      <c r="AL502" t="s">
        <v>623</v>
      </c>
    </row>
    <row r="503" spans="1:38" x14ac:dyDescent="0.2">
      <c r="B503" s="4">
        <v>8</v>
      </c>
      <c r="C503" s="13" t="s">
        <v>992</v>
      </c>
      <c r="D503" s="7">
        <v>1579100</v>
      </c>
      <c r="E503" s="7">
        <v>6529100</v>
      </c>
      <c r="F503" s="4">
        <v>17</v>
      </c>
      <c r="G503" s="9">
        <v>10</v>
      </c>
      <c r="H503" s="6">
        <v>35.64</v>
      </c>
      <c r="I503" s="7">
        <v>58</v>
      </c>
      <c r="J503" s="7">
        <v>52</v>
      </c>
      <c r="K503" s="12">
        <v>35.700000000000003</v>
      </c>
      <c r="L503" s="19">
        <f t="shared" si="655"/>
        <v>17.176566666666666</v>
      </c>
      <c r="M503" s="19">
        <f t="shared" si="656"/>
        <v>58.876583333333336</v>
      </c>
      <c r="N503" s="11">
        <f t="shared" si="657"/>
        <v>91933.389870307801</v>
      </c>
      <c r="O503" s="11">
        <f t="shared" si="658"/>
        <v>110894.68223784497</v>
      </c>
      <c r="P503" s="22">
        <f t="shared" si="659"/>
        <v>0.05</v>
      </c>
      <c r="Q503" s="11">
        <f t="shared" si="660"/>
        <v>3644.2307276943288</v>
      </c>
      <c r="R503" s="7">
        <f t="shared" si="673"/>
        <v>483</v>
      </c>
      <c r="S503" s="11">
        <f t="shared" si="661"/>
        <v>12283.245599764736</v>
      </c>
      <c r="T503" s="11">
        <f t="shared" si="662"/>
        <v>15968.219279694156</v>
      </c>
      <c r="AB503" s="4">
        <f t="shared" si="691"/>
        <v>0</v>
      </c>
      <c r="AC503" s="3">
        <f t="shared" si="590"/>
        <v>17</v>
      </c>
      <c r="AD503" s="42">
        <f t="shared" si="591"/>
        <v>10.593999999999999</v>
      </c>
      <c r="AE503" s="3">
        <f t="shared" si="592"/>
        <v>58</v>
      </c>
      <c r="AF503" s="42">
        <f t="shared" si="593"/>
        <v>52.594999999999999</v>
      </c>
      <c r="AJ503" s="3">
        <v>9</v>
      </c>
      <c r="AL503" t="s">
        <v>623</v>
      </c>
    </row>
    <row r="504" spans="1:38" x14ac:dyDescent="0.2">
      <c r="B504" s="4">
        <v>8</v>
      </c>
      <c r="C504" s="13" t="s">
        <v>993</v>
      </c>
      <c r="D504" s="29">
        <v>1578043</v>
      </c>
      <c r="E504" s="29">
        <v>6526535</v>
      </c>
      <c r="F504" s="4">
        <v>17</v>
      </c>
      <c r="G504" s="9">
        <v>9</v>
      </c>
      <c r="H504" s="6">
        <v>26.46</v>
      </c>
      <c r="I504" s="7">
        <v>58</v>
      </c>
      <c r="J504" s="7">
        <v>51</v>
      </c>
      <c r="K504" s="12">
        <v>13.56</v>
      </c>
      <c r="L504" s="19">
        <f t="shared" si="655"/>
        <v>17.157350000000001</v>
      </c>
      <c r="M504" s="19">
        <f t="shared" si="656"/>
        <v>58.853766666666665</v>
      </c>
      <c r="N504" s="11">
        <f t="shared" si="657"/>
        <v>91974.751345633209</v>
      </c>
      <c r="O504" s="11">
        <f t="shared" si="658"/>
        <v>110894.09174037572</v>
      </c>
      <c r="P504" s="22">
        <f t="shared" si="659"/>
        <v>2.7742519712527915</v>
      </c>
      <c r="Q504" s="11">
        <f t="shared" si="660"/>
        <v>3647.0049796655817</v>
      </c>
      <c r="R504" s="7">
        <f t="shared" si="673"/>
        <v>484</v>
      </c>
      <c r="S504" s="11">
        <f t="shared" si="661"/>
        <v>12267.198567966048</v>
      </c>
      <c r="T504" s="11">
        <f t="shared" si="662"/>
        <v>15947.358138355863</v>
      </c>
      <c r="U504" s="4">
        <v>9</v>
      </c>
      <c r="V504" s="4">
        <v>9</v>
      </c>
      <c r="W504" s="4">
        <v>9</v>
      </c>
      <c r="Y504" s="4">
        <v>9</v>
      </c>
      <c r="AB504" s="4">
        <f t="shared" si="691"/>
        <v>36</v>
      </c>
      <c r="AC504" s="3">
        <f t="shared" si="590"/>
        <v>17</v>
      </c>
      <c r="AD504" s="42">
        <f t="shared" si="591"/>
        <v>9.4410000000000007</v>
      </c>
      <c r="AE504" s="3">
        <f t="shared" si="592"/>
        <v>58</v>
      </c>
      <c r="AF504" s="42">
        <f t="shared" si="593"/>
        <v>51.225999999999999</v>
      </c>
      <c r="AJ504" s="3">
        <v>9</v>
      </c>
      <c r="AL504" s="13" t="s">
        <v>2317</v>
      </c>
    </row>
    <row r="505" spans="1:38" x14ac:dyDescent="0.2">
      <c r="A505" s="4">
        <v>1</v>
      </c>
      <c r="B505" s="4">
        <v>9</v>
      </c>
      <c r="C505" s="13" t="s">
        <v>994</v>
      </c>
      <c r="D505" s="7">
        <v>1575900</v>
      </c>
      <c r="E505" s="7">
        <v>6528200</v>
      </c>
      <c r="F505" s="4">
        <v>17</v>
      </c>
      <c r="G505" s="9">
        <v>7</v>
      </c>
      <c r="H505" s="6">
        <v>14.82</v>
      </c>
      <c r="I505" s="7">
        <v>58</v>
      </c>
      <c r="J505" s="7">
        <v>52</v>
      </c>
      <c r="K505" s="12">
        <v>8.6999999999999993</v>
      </c>
      <c r="L505" s="19">
        <f t="shared" si="655"/>
        <v>17.120783333333332</v>
      </c>
      <c r="M505" s="19">
        <f t="shared" si="656"/>
        <v>58.869083333333336</v>
      </c>
      <c r="N505" s="11">
        <f t="shared" si="657"/>
        <v>92046.022037543065</v>
      </c>
      <c r="O505" s="11">
        <f t="shared" si="658"/>
        <v>110893.52220817661</v>
      </c>
      <c r="P505" s="22">
        <f t="shared" si="659"/>
        <v>2.7137932861586931</v>
      </c>
      <c r="Q505" s="11">
        <f t="shared" si="660"/>
        <v>3649.7187729517404</v>
      </c>
      <c r="R505" s="7">
        <f t="shared" si="673"/>
        <v>485</v>
      </c>
      <c r="S505" s="11">
        <f t="shared" si="661"/>
        <v>12251.01476776378</v>
      </c>
      <c r="T505" s="11">
        <f t="shared" si="662"/>
        <v>15926.319198092913</v>
      </c>
      <c r="V505" s="4">
        <v>9</v>
      </c>
      <c r="W505" s="4">
        <v>5</v>
      </c>
      <c r="AB505" s="4">
        <f>SUM(U505:AA505)+35</f>
        <v>49</v>
      </c>
      <c r="AC505" s="3">
        <f t="shared" si="590"/>
        <v>17</v>
      </c>
      <c r="AD505" s="42">
        <f t="shared" si="591"/>
        <v>7.2469999999999999</v>
      </c>
      <c r="AE505" s="3">
        <f t="shared" si="592"/>
        <v>58</v>
      </c>
      <c r="AF505" s="42">
        <f t="shared" si="593"/>
        <v>52.145000000000003</v>
      </c>
      <c r="AJ505" s="3">
        <v>9</v>
      </c>
      <c r="AL505" s="13" t="s">
        <v>2318</v>
      </c>
    </row>
    <row r="506" spans="1:38" x14ac:dyDescent="0.2">
      <c r="B506" s="4">
        <v>9</v>
      </c>
      <c r="C506" s="13" t="s">
        <v>995</v>
      </c>
      <c r="D506" s="7">
        <v>1572500</v>
      </c>
      <c r="E506" s="7">
        <v>6525900</v>
      </c>
      <c r="F506" s="4">
        <v>17</v>
      </c>
      <c r="G506" s="9">
        <v>3</v>
      </c>
      <c r="H506" s="6">
        <v>40.08</v>
      </c>
      <c r="I506" s="7">
        <v>58</v>
      </c>
      <c r="J506" s="7">
        <v>50</v>
      </c>
      <c r="K506" s="12">
        <v>56.52</v>
      </c>
      <c r="L506" s="19">
        <f t="shared" si="655"/>
        <v>17.061133333333334</v>
      </c>
      <c r="M506" s="19">
        <f t="shared" si="656"/>
        <v>58.849033333333331</v>
      </c>
      <c r="N506" s="11">
        <f t="shared" si="657"/>
        <v>92168.554648577468</v>
      </c>
      <c r="O506" s="11">
        <f t="shared" si="658"/>
        <v>110892.22082945572</v>
      </c>
      <c r="P506" s="22">
        <f t="shared" si="659"/>
        <v>4.1048751503547587</v>
      </c>
      <c r="Q506" s="11">
        <f t="shared" si="660"/>
        <v>3653.8236481020954</v>
      </c>
      <c r="R506" s="7">
        <f t="shared" si="673"/>
        <v>486</v>
      </c>
      <c r="S506" s="11">
        <f t="shared" si="661"/>
        <v>12239.557405576566</v>
      </c>
      <c r="T506" s="11">
        <f t="shared" si="662"/>
        <v>15911.424627249537</v>
      </c>
      <c r="U506" s="4">
        <v>9</v>
      </c>
      <c r="AB506" s="4">
        <f t="shared" ref="AB506:AB516" si="701">SUM(U506:AA506)</f>
        <v>9</v>
      </c>
      <c r="AC506" s="3">
        <f t="shared" si="590"/>
        <v>17</v>
      </c>
      <c r="AD506" s="42">
        <f t="shared" si="591"/>
        <v>3.6680000000000001</v>
      </c>
      <c r="AE506" s="3">
        <f t="shared" si="592"/>
        <v>58</v>
      </c>
      <c r="AF506" s="42">
        <f t="shared" si="593"/>
        <v>50.942</v>
      </c>
      <c r="AG506" s="4">
        <v>1</v>
      </c>
      <c r="AJ506" s="3">
        <v>9</v>
      </c>
      <c r="AK506" s="57">
        <v>1</v>
      </c>
      <c r="AL506" t="s">
        <v>468</v>
      </c>
    </row>
    <row r="507" spans="1:38" x14ac:dyDescent="0.2">
      <c r="B507" s="4">
        <v>8</v>
      </c>
      <c r="C507" s="13" t="s">
        <v>2320</v>
      </c>
      <c r="D507" s="29">
        <v>1570812</v>
      </c>
      <c r="E507" s="29">
        <v>6525742</v>
      </c>
      <c r="F507" s="4">
        <v>17</v>
      </c>
      <c r="G507" s="9">
        <v>1</v>
      </c>
      <c r="H507" s="6">
        <v>54.6</v>
      </c>
      <c r="I507" s="7">
        <v>58</v>
      </c>
      <c r="J507" s="7">
        <v>50</v>
      </c>
      <c r="K507" s="12">
        <v>52.44</v>
      </c>
      <c r="L507" s="19">
        <f t="shared" si="655"/>
        <v>17.031833333333335</v>
      </c>
      <c r="M507" s="19">
        <f t="shared" si="656"/>
        <v>58.847900000000003</v>
      </c>
      <c r="N507" s="11">
        <f t="shared" si="657"/>
        <v>92228.004423090082</v>
      </c>
      <c r="O507" s="11">
        <f t="shared" si="658"/>
        <v>110891.67158046422</v>
      </c>
      <c r="P507" s="22">
        <f t="shared" si="659"/>
        <v>1.6953784238334519</v>
      </c>
      <c r="Q507" s="11">
        <f t="shared" si="660"/>
        <v>3655.5190265259289</v>
      </c>
      <c r="R507" s="7">
        <f t="shared" si="673"/>
        <v>487</v>
      </c>
      <c r="S507" s="11">
        <f t="shared" si="661"/>
        <v>12220.092351507623</v>
      </c>
      <c r="T507" s="11">
        <f t="shared" si="662"/>
        <v>15886.12005695991</v>
      </c>
      <c r="AB507" s="4">
        <f t="shared" si="701"/>
        <v>0</v>
      </c>
      <c r="AC507" s="3">
        <f t="shared" ref="AC507:AC578" si="702">F507</f>
        <v>17</v>
      </c>
      <c r="AD507" s="42">
        <f t="shared" ref="AD507:AD578" si="703">G507+H507/60</f>
        <v>1.9100000000000001</v>
      </c>
      <c r="AE507" s="3">
        <f t="shared" ref="AE507:AE578" si="704">I507</f>
        <v>58</v>
      </c>
      <c r="AF507" s="42">
        <f t="shared" ref="AF507:AF578" si="705">J507+K507/60</f>
        <v>50.874000000000002</v>
      </c>
      <c r="AJ507" s="3">
        <v>5</v>
      </c>
      <c r="AL507" s="13" t="s">
        <v>2319</v>
      </c>
    </row>
    <row r="508" spans="1:38" x14ac:dyDescent="0.2">
      <c r="B508" s="4">
        <v>8</v>
      </c>
      <c r="C508" s="13" t="s">
        <v>2844</v>
      </c>
      <c r="D508" s="29">
        <v>1570807</v>
      </c>
      <c r="E508" s="29">
        <v>6525722</v>
      </c>
      <c r="F508" s="4">
        <v>17</v>
      </c>
      <c r="G508" s="9">
        <v>1</v>
      </c>
      <c r="H508" s="6">
        <v>54.3</v>
      </c>
      <c r="I508" s="7">
        <v>58</v>
      </c>
      <c r="J508" s="7">
        <v>50</v>
      </c>
      <c r="K508" s="12">
        <v>51.78</v>
      </c>
      <c r="L508" s="19">
        <f t="shared" si="655"/>
        <v>17.031749999999999</v>
      </c>
      <c r="M508" s="19">
        <f t="shared" si="656"/>
        <v>58.847716666666663</v>
      </c>
      <c r="N508" s="11">
        <f t="shared" si="657"/>
        <v>92228.162109002311</v>
      </c>
      <c r="O508" s="11">
        <f t="shared" si="658"/>
        <v>110891.67719053388</v>
      </c>
      <c r="P508" s="22">
        <f t="shared" si="659"/>
        <v>2.0615528128088305E-2</v>
      </c>
      <c r="Q508" s="11">
        <f t="shared" si="660"/>
        <v>3655.5396420540569</v>
      </c>
      <c r="R508" s="7">
        <f t="shared" si="673"/>
        <v>488</v>
      </c>
      <c r="S508" s="11">
        <f t="shared" si="661"/>
        <v>12195.119953409845</v>
      </c>
      <c r="T508" s="11">
        <f t="shared" si="662"/>
        <v>15853.6559394328</v>
      </c>
      <c r="AB508" s="4">
        <f t="shared" ref="AB508" si="706">SUM(U508:AA508)</f>
        <v>0</v>
      </c>
      <c r="AC508" s="3">
        <f t="shared" ref="AC508" si="707">F508</f>
        <v>17</v>
      </c>
      <c r="AD508" s="42">
        <f t="shared" ref="AD508" si="708">G508+H508/60</f>
        <v>1.9049999999999998</v>
      </c>
      <c r="AE508" s="3">
        <f t="shared" ref="AE508" si="709">I508</f>
        <v>58</v>
      </c>
      <c r="AF508" s="42">
        <f t="shared" ref="AF508" si="710">J508+K508/60</f>
        <v>50.863</v>
      </c>
      <c r="AJ508" s="3">
        <v>5</v>
      </c>
      <c r="AL508" s="13" t="s">
        <v>2950</v>
      </c>
    </row>
    <row r="509" spans="1:38" x14ac:dyDescent="0.2">
      <c r="B509" s="4">
        <v>9</v>
      </c>
      <c r="C509" s="13" t="s">
        <v>996</v>
      </c>
      <c r="D509" s="29">
        <v>1570625</v>
      </c>
      <c r="E509" s="29">
        <v>6527188</v>
      </c>
      <c r="F509" s="4">
        <v>17</v>
      </c>
      <c r="G509" s="9">
        <v>1</v>
      </c>
      <c r="H509" s="6">
        <v>44.64</v>
      </c>
      <c r="I509" s="7">
        <v>58</v>
      </c>
      <c r="J509" s="7">
        <v>51</v>
      </c>
      <c r="K509" s="12">
        <v>39.24</v>
      </c>
      <c r="L509" s="19">
        <f t="shared" si="655"/>
        <v>17.029066666666665</v>
      </c>
      <c r="M509" s="19">
        <f t="shared" si="656"/>
        <v>58.860900000000001</v>
      </c>
      <c r="N509" s="11">
        <f t="shared" si="657"/>
        <v>92232.007234688936</v>
      </c>
      <c r="O509" s="11">
        <f t="shared" si="658"/>
        <v>110891.74647346541</v>
      </c>
      <c r="P509" s="22">
        <f t="shared" si="659"/>
        <v>1.4772542096741508</v>
      </c>
      <c r="Q509" s="11">
        <f t="shared" si="660"/>
        <v>3657.0168962637313</v>
      </c>
      <c r="R509" s="7">
        <f t="shared" si="673"/>
        <v>489</v>
      </c>
      <c r="S509" s="11">
        <f t="shared" si="661"/>
        <v>12175.099196559007</v>
      </c>
      <c r="T509" s="11">
        <f t="shared" si="662"/>
        <v>15827.62895552671</v>
      </c>
      <c r="AB509" s="4">
        <f t="shared" si="701"/>
        <v>0</v>
      </c>
      <c r="AC509" s="3">
        <f t="shared" si="702"/>
        <v>17</v>
      </c>
      <c r="AD509" s="42">
        <f t="shared" si="703"/>
        <v>1.744</v>
      </c>
      <c r="AE509" s="3">
        <f t="shared" si="704"/>
        <v>58</v>
      </c>
      <c r="AF509" s="42">
        <f t="shared" si="705"/>
        <v>51.654000000000003</v>
      </c>
      <c r="AJ509" s="3">
        <v>9</v>
      </c>
      <c r="AK509" s="57" t="s">
        <v>2998</v>
      </c>
      <c r="AL509" s="13" t="s">
        <v>2321</v>
      </c>
    </row>
    <row r="510" spans="1:38" x14ac:dyDescent="0.2">
      <c r="A510" s="4">
        <v>1</v>
      </c>
      <c r="B510" s="4">
        <v>9</v>
      </c>
      <c r="C510" s="13" t="s">
        <v>997</v>
      </c>
      <c r="D510" s="7">
        <v>1571300</v>
      </c>
      <c r="E510" s="7">
        <v>6527900</v>
      </c>
      <c r="F510" s="4">
        <v>17</v>
      </c>
      <c r="G510" s="9">
        <v>2</v>
      </c>
      <c r="H510" s="6">
        <v>27.54</v>
      </c>
      <c r="I510" s="7">
        <v>58</v>
      </c>
      <c r="J510" s="7">
        <v>52</v>
      </c>
      <c r="K510" s="12">
        <v>1.86</v>
      </c>
      <c r="L510" s="19">
        <f t="shared" si="655"/>
        <v>17.040983333333333</v>
      </c>
      <c r="M510" s="19">
        <f t="shared" si="656"/>
        <v>58.867183333333337</v>
      </c>
      <c r="N510" s="11">
        <f t="shared" si="657"/>
        <v>92207.120285507786</v>
      </c>
      <c r="O510" s="11">
        <f t="shared" si="658"/>
        <v>110892.00519474488</v>
      </c>
      <c r="P510" s="22">
        <f t="shared" si="659"/>
        <v>0.98110600854341934</v>
      </c>
      <c r="Q510" s="11">
        <f t="shared" si="660"/>
        <v>3657.9980022722748</v>
      </c>
      <c r="R510" s="7">
        <f t="shared" si="673"/>
        <v>490</v>
      </c>
      <c r="S510" s="11">
        <f t="shared" si="661"/>
        <v>12153.511729998496</v>
      </c>
      <c r="T510" s="11">
        <f t="shared" si="662"/>
        <v>15799.565248998046</v>
      </c>
      <c r="Y510" s="4">
        <v>9</v>
      </c>
      <c r="AA510" s="4">
        <v>9</v>
      </c>
      <c r="AB510" s="4">
        <f t="shared" si="701"/>
        <v>18</v>
      </c>
      <c r="AC510" s="3">
        <f t="shared" si="702"/>
        <v>17</v>
      </c>
      <c r="AD510" s="42">
        <f t="shared" si="703"/>
        <v>2.4590000000000001</v>
      </c>
      <c r="AE510" s="3">
        <f t="shared" si="704"/>
        <v>58</v>
      </c>
      <c r="AF510" s="42">
        <f t="shared" si="705"/>
        <v>52.030999999999999</v>
      </c>
      <c r="AJ510" s="3">
        <v>9</v>
      </c>
      <c r="AK510" s="3">
        <v>1</v>
      </c>
      <c r="AL510" s="13" t="s">
        <v>2322</v>
      </c>
    </row>
    <row r="511" spans="1:38" x14ac:dyDescent="0.2">
      <c r="B511" s="4">
        <v>9</v>
      </c>
      <c r="C511" s="13" t="s">
        <v>998</v>
      </c>
      <c r="D511" s="29">
        <v>1574167</v>
      </c>
      <c r="E511" s="29">
        <v>6529681</v>
      </c>
      <c r="F511" s="4">
        <v>17</v>
      </c>
      <c r="G511" s="9">
        <v>5</v>
      </c>
      <c r="H511" s="6">
        <v>28.56</v>
      </c>
      <c r="I511" s="7">
        <v>58</v>
      </c>
      <c r="J511" s="7">
        <v>52</v>
      </c>
      <c r="K511" s="12">
        <v>57.66</v>
      </c>
      <c r="L511" s="19">
        <f t="shared" si="655"/>
        <v>17.091266666666666</v>
      </c>
      <c r="M511" s="19">
        <f t="shared" si="656"/>
        <v>58.882683333333333</v>
      </c>
      <c r="N511" s="11">
        <f t="shared" si="657"/>
        <v>92103.588967464864</v>
      </c>
      <c r="O511" s="11">
        <f t="shared" si="658"/>
        <v>110893.06108955067</v>
      </c>
      <c r="P511" s="22">
        <f t="shared" si="659"/>
        <v>3.37515184843586</v>
      </c>
      <c r="Q511" s="11">
        <f t="shared" si="660"/>
        <v>3661.3731541207108</v>
      </c>
      <c r="R511" s="7">
        <f t="shared" si="673"/>
        <v>491</v>
      </c>
      <c r="S511" s="11">
        <f t="shared" si="661"/>
        <v>12139.950091463375</v>
      </c>
      <c r="T511" s="11">
        <f t="shared" si="662"/>
        <v>15781.935118902389</v>
      </c>
      <c r="V511" s="4">
        <v>9</v>
      </c>
      <c r="AB511" s="4">
        <f t="shared" si="701"/>
        <v>9</v>
      </c>
      <c r="AC511" s="3">
        <f t="shared" si="702"/>
        <v>17</v>
      </c>
      <c r="AD511" s="42">
        <f t="shared" si="703"/>
        <v>5.476</v>
      </c>
      <c r="AE511" s="3">
        <f t="shared" si="704"/>
        <v>58</v>
      </c>
      <c r="AF511" s="42">
        <f t="shared" si="705"/>
        <v>52.960999999999999</v>
      </c>
      <c r="AJ511" s="3">
        <v>8</v>
      </c>
      <c r="AK511" s="3">
        <v>1</v>
      </c>
      <c r="AL511" s="13" t="s">
        <v>2323</v>
      </c>
    </row>
    <row r="512" spans="1:38" x14ac:dyDescent="0.2">
      <c r="B512" s="4">
        <v>9</v>
      </c>
      <c r="C512" s="13" t="s">
        <v>999</v>
      </c>
      <c r="D512" s="7">
        <v>1571400</v>
      </c>
      <c r="E512" s="7">
        <v>6530500</v>
      </c>
      <c r="F512" s="4">
        <v>17</v>
      </c>
      <c r="G512" s="9">
        <v>2</v>
      </c>
      <c r="H512" s="6">
        <v>36.78</v>
      </c>
      <c r="I512" s="7">
        <v>58</v>
      </c>
      <c r="J512" s="7">
        <v>53</v>
      </c>
      <c r="K512" s="12">
        <v>25.8</v>
      </c>
      <c r="L512" s="19">
        <f t="shared" si="655"/>
        <v>17.04355</v>
      </c>
      <c r="M512" s="19">
        <f t="shared" si="656"/>
        <v>58.890500000000003</v>
      </c>
      <c r="N512" s="11">
        <f t="shared" si="657"/>
        <v>92199.101712964737</v>
      </c>
      <c r="O512" s="11">
        <f t="shared" si="658"/>
        <v>110892.24917431503</v>
      </c>
      <c r="P512" s="22">
        <f t="shared" si="659"/>
        <v>2.8856628354677891</v>
      </c>
      <c r="Q512" s="11">
        <f t="shared" si="660"/>
        <v>3664.2588169561786</v>
      </c>
      <c r="R512" s="7">
        <f t="shared" si="673"/>
        <v>492</v>
      </c>
      <c r="S512" s="11">
        <f t="shared" si="661"/>
        <v>12124.823890253372</v>
      </c>
      <c r="T512" s="11">
        <f t="shared" si="662"/>
        <v>15762.271057329384</v>
      </c>
      <c r="AB512" s="4">
        <f t="shared" si="701"/>
        <v>0</v>
      </c>
      <c r="AC512" s="3">
        <f t="shared" si="702"/>
        <v>17</v>
      </c>
      <c r="AD512" s="42">
        <f t="shared" si="703"/>
        <v>2.613</v>
      </c>
      <c r="AE512" s="3">
        <f t="shared" si="704"/>
        <v>58</v>
      </c>
      <c r="AF512" s="42">
        <f t="shared" si="705"/>
        <v>53.43</v>
      </c>
      <c r="AJ512" s="3">
        <v>9</v>
      </c>
      <c r="AK512" s="3">
        <v>1</v>
      </c>
      <c r="AL512" t="s">
        <v>496</v>
      </c>
    </row>
    <row r="513" spans="1:38" x14ac:dyDescent="0.2">
      <c r="B513" s="4">
        <v>9</v>
      </c>
      <c r="C513" s="13" t="s">
        <v>1000</v>
      </c>
      <c r="D513" s="7">
        <v>1572100</v>
      </c>
      <c r="E513" s="7">
        <v>6530500</v>
      </c>
      <c r="F513" s="4">
        <v>17</v>
      </c>
      <c r="G513" s="9">
        <v>3</v>
      </c>
      <c r="H513" s="6">
        <v>20.46</v>
      </c>
      <c r="I513" s="7">
        <v>58</v>
      </c>
      <c r="J513" s="7">
        <v>53</v>
      </c>
      <c r="K513" s="12">
        <v>25.38</v>
      </c>
      <c r="L513" s="19">
        <f t="shared" si="655"/>
        <v>17.055683333333334</v>
      </c>
      <c r="M513" s="19">
        <f t="shared" si="656"/>
        <v>58.890383333333332</v>
      </c>
      <c r="N513" s="11">
        <f t="shared" si="657"/>
        <v>92174.553741128315</v>
      </c>
      <c r="O513" s="11">
        <f t="shared" si="658"/>
        <v>110892.46886093174</v>
      </c>
      <c r="P513" s="22">
        <f t="shared" si="659"/>
        <v>0.7</v>
      </c>
      <c r="Q513" s="11">
        <f t="shared" si="660"/>
        <v>3664.9588169561785</v>
      </c>
      <c r="R513" s="7">
        <f t="shared" si="673"/>
        <v>493</v>
      </c>
      <c r="S513" s="11">
        <f t="shared" si="661"/>
        <v>12102.541488853261</v>
      </c>
      <c r="T513" s="11">
        <f t="shared" si="662"/>
        <v>15733.303935509241</v>
      </c>
      <c r="AB513" s="4">
        <f t="shared" si="701"/>
        <v>0</v>
      </c>
      <c r="AC513" s="3">
        <f t="shared" si="702"/>
        <v>17</v>
      </c>
      <c r="AD513" s="42">
        <f t="shared" si="703"/>
        <v>3.3410000000000002</v>
      </c>
      <c r="AE513" s="3">
        <f t="shared" si="704"/>
        <v>58</v>
      </c>
      <c r="AF513" s="42">
        <f t="shared" si="705"/>
        <v>53.423000000000002</v>
      </c>
      <c r="AJ513" s="3">
        <v>9</v>
      </c>
      <c r="AK513" s="3">
        <v>1</v>
      </c>
      <c r="AL513" s="13" t="s">
        <v>2324</v>
      </c>
    </row>
    <row r="514" spans="1:38" x14ac:dyDescent="0.2">
      <c r="B514" s="4">
        <v>9</v>
      </c>
      <c r="C514" s="13" t="s">
        <v>2325</v>
      </c>
      <c r="D514" s="7">
        <v>1573000</v>
      </c>
      <c r="E514" s="7">
        <v>6530800</v>
      </c>
      <c r="F514" s="4">
        <v>17</v>
      </c>
      <c r="G514" s="9">
        <v>4</v>
      </c>
      <c r="H514" s="6">
        <v>17.04</v>
      </c>
      <c r="I514" s="7">
        <v>58</v>
      </c>
      <c r="J514" s="7">
        <v>53</v>
      </c>
      <c r="K514" s="12">
        <v>34.56</v>
      </c>
      <c r="L514" s="19">
        <f t="shared" si="655"/>
        <v>17.071400000000001</v>
      </c>
      <c r="M514" s="19">
        <f t="shared" si="656"/>
        <v>58.892933333333332</v>
      </c>
      <c r="N514" s="11">
        <f t="shared" si="657"/>
        <v>92142.413627470509</v>
      </c>
      <c r="O514" s="11">
        <f t="shared" si="658"/>
        <v>110892.76132733526</v>
      </c>
      <c r="P514" s="22">
        <f t="shared" si="659"/>
        <v>0.94868329805051388</v>
      </c>
      <c r="Q514" s="11">
        <f t="shared" si="660"/>
        <v>3665.907500254229</v>
      </c>
      <c r="R514" s="7">
        <f t="shared" si="673"/>
        <v>494</v>
      </c>
      <c r="S514" s="11">
        <f t="shared" si="661"/>
        <v>12081.16884699167</v>
      </c>
      <c r="T514" s="11">
        <f t="shared" si="662"/>
        <v>15705.519501089171</v>
      </c>
      <c r="AB514" s="4">
        <f t="shared" si="701"/>
        <v>0</v>
      </c>
      <c r="AC514" s="3">
        <f t="shared" si="702"/>
        <v>17</v>
      </c>
      <c r="AD514" s="42">
        <f t="shared" si="703"/>
        <v>4.2839999999999998</v>
      </c>
      <c r="AE514" s="3">
        <f t="shared" si="704"/>
        <v>58</v>
      </c>
      <c r="AF514" s="42">
        <f t="shared" si="705"/>
        <v>53.576000000000001</v>
      </c>
      <c r="AJ514" s="3">
        <v>9</v>
      </c>
      <c r="AK514" s="3" t="s">
        <v>2296</v>
      </c>
      <c r="AL514" s="13" t="s">
        <v>2326</v>
      </c>
    </row>
    <row r="515" spans="1:38" x14ac:dyDescent="0.2">
      <c r="A515" s="4">
        <v>1</v>
      </c>
      <c r="B515" s="4">
        <v>9</v>
      </c>
      <c r="C515" s="13" t="s">
        <v>1001</v>
      </c>
      <c r="D515" s="29">
        <v>1574367</v>
      </c>
      <c r="E515" s="29">
        <v>6531921</v>
      </c>
      <c r="F515" s="4">
        <v>17</v>
      </c>
      <c r="G515" s="9">
        <v>5</v>
      </c>
      <c r="H515" s="6">
        <v>43.68</v>
      </c>
      <c r="I515" s="7">
        <v>58</v>
      </c>
      <c r="J515" s="7">
        <v>54</v>
      </c>
      <c r="K515" s="12">
        <v>9.9</v>
      </c>
      <c r="L515" s="19">
        <f t="shared" si="655"/>
        <v>17.095466666666667</v>
      </c>
      <c r="M515" s="19">
        <f t="shared" si="656"/>
        <v>58.902749999999997</v>
      </c>
      <c r="N515" s="11">
        <f t="shared" si="657"/>
        <v>92092.660042428397</v>
      </c>
      <c r="O515" s="11">
        <f t="shared" si="658"/>
        <v>110893.31143282785</v>
      </c>
      <c r="P515" s="22">
        <f t="shared" si="659"/>
        <v>1.7678602885974899</v>
      </c>
      <c r="Q515" s="11">
        <f t="shared" si="660"/>
        <v>3667.6753605428266</v>
      </c>
      <c r="R515" s="7">
        <f t="shared" si="673"/>
        <v>495</v>
      </c>
      <c r="S515" s="11">
        <f t="shared" si="661"/>
        <v>12062.576741340852</v>
      </c>
      <c r="T515" s="11">
        <f t="shared" si="662"/>
        <v>15681.349763743108</v>
      </c>
      <c r="V515" s="4">
        <v>9</v>
      </c>
      <c r="W515" s="4">
        <v>9</v>
      </c>
      <c r="Y515" s="4">
        <v>9</v>
      </c>
      <c r="Z515" s="4">
        <v>9</v>
      </c>
      <c r="AB515" s="4">
        <f>SUM(U515:AA515)+AB516-23</f>
        <v>49</v>
      </c>
      <c r="AC515" s="3">
        <f t="shared" si="702"/>
        <v>17</v>
      </c>
      <c r="AD515" s="42">
        <f t="shared" si="703"/>
        <v>5.7279999999999998</v>
      </c>
      <c r="AE515" s="3">
        <f t="shared" si="704"/>
        <v>58</v>
      </c>
      <c r="AF515" s="42">
        <f t="shared" si="705"/>
        <v>54.164999999999999</v>
      </c>
      <c r="AJ515" s="3">
        <v>9</v>
      </c>
      <c r="AK515" s="3">
        <v>1</v>
      </c>
      <c r="AL515" s="13" t="s">
        <v>2327</v>
      </c>
    </row>
    <row r="516" spans="1:38" x14ac:dyDescent="0.2">
      <c r="A516" s="4">
        <v>1</v>
      </c>
      <c r="B516" s="4">
        <v>9</v>
      </c>
      <c r="C516" s="13" t="s">
        <v>1002</v>
      </c>
      <c r="D516" s="7">
        <v>1574350</v>
      </c>
      <c r="E516" s="7">
        <v>6531900</v>
      </c>
      <c r="F516" s="4">
        <v>17</v>
      </c>
      <c r="G516" s="9">
        <v>5</v>
      </c>
      <c r="H516" s="6">
        <v>42.6</v>
      </c>
      <c r="I516" s="7">
        <v>58</v>
      </c>
      <c r="J516" s="7">
        <v>54</v>
      </c>
      <c r="K516" s="12">
        <v>9.24</v>
      </c>
      <c r="L516" s="19">
        <f t="shared" si="655"/>
        <v>17.095166666666668</v>
      </c>
      <c r="M516" s="19">
        <f t="shared" si="656"/>
        <v>58.902566666666665</v>
      </c>
      <c r="N516" s="11">
        <f t="shared" si="657"/>
        <v>92093.281726803863</v>
      </c>
      <c r="O516" s="11">
        <f t="shared" si="658"/>
        <v>110893.30006558854</v>
      </c>
      <c r="P516" s="22">
        <f t="shared" si="659"/>
        <v>2.7018512172212593E-2</v>
      </c>
      <c r="Q516" s="11">
        <f t="shared" si="660"/>
        <v>3667.7023790549988</v>
      </c>
      <c r="R516" s="7">
        <f t="shared" si="673"/>
        <v>496</v>
      </c>
      <c r="S516" s="11">
        <f t="shared" si="661"/>
        <v>12038.345711898262</v>
      </c>
      <c r="T516" s="11">
        <f t="shared" si="662"/>
        <v>15649.849425467741</v>
      </c>
      <c r="V516" s="4">
        <v>9</v>
      </c>
      <c r="W516" s="4">
        <v>9</v>
      </c>
      <c r="Y516" s="4">
        <v>9</v>
      </c>
      <c r="Z516" s="4">
        <v>9</v>
      </c>
      <c r="AB516" s="4">
        <f t="shared" si="701"/>
        <v>36</v>
      </c>
      <c r="AC516" s="3">
        <f t="shared" si="702"/>
        <v>17</v>
      </c>
      <c r="AD516" s="42">
        <f t="shared" si="703"/>
        <v>5.71</v>
      </c>
      <c r="AE516" s="3">
        <f t="shared" si="704"/>
        <v>58</v>
      </c>
      <c r="AF516" s="42">
        <f t="shared" si="705"/>
        <v>54.154000000000003</v>
      </c>
      <c r="AJ516" s="3">
        <v>9</v>
      </c>
      <c r="AK516" s="3">
        <v>1</v>
      </c>
      <c r="AL516" s="13" t="s">
        <v>2328</v>
      </c>
    </row>
    <row r="517" spans="1:38" x14ac:dyDescent="0.2">
      <c r="A517" s="4">
        <v>1</v>
      </c>
      <c r="B517" s="4">
        <v>9</v>
      </c>
      <c r="C517" s="13" t="s">
        <v>1010</v>
      </c>
      <c r="D517" s="7">
        <v>1574500</v>
      </c>
      <c r="E517" s="7">
        <v>6534400</v>
      </c>
      <c r="G517" s="9"/>
      <c r="I517" s="7"/>
      <c r="J517" s="7"/>
      <c r="K517" s="12"/>
      <c r="L517" s="19"/>
      <c r="M517" s="19"/>
      <c r="N517" s="11"/>
      <c r="O517" s="11"/>
      <c r="P517" s="22">
        <f t="shared" si="659"/>
        <v>2.5044959572736389</v>
      </c>
      <c r="Q517" s="11">
        <f t="shared" si="660"/>
        <v>3670.2068750122726</v>
      </c>
      <c r="R517" s="7">
        <f t="shared" si="673"/>
        <v>497</v>
      </c>
      <c r="S517" s="11">
        <f t="shared" si="661"/>
        <v>12022.327550342012</v>
      </c>
      <c r="T517" s="11">
        <f t="shared" si="662"/>
        <v>15629.025815444616</v>
      </c>
      <c r="V517" s="4">
        <v>9</v>
      </c>
      <c r="W517" s="4">
        <v>9</v>
      </c>
      <c r="AB517" s="4">
        <f>SUM(U517:AA517)+AB518+AB519+AB520-68</f>
        <v>49</v>
      </c>
      <c r="AC517" s="3">
        <f t="shared" si="702"/>
        <v>0</v>
      </c>
      <c r="AD517" s="42">
        <f t="shared" si="703"/>
        <v>0</v>
      </c>
      <c r="AE517" s="3">
        <f t="shared" si="704"/>
        <v>0</v>
      </c>
      <c r="AF517" s="42">
        <f t="shared" si="705"/>
        <v>0</v>
      </c>
      <c r="AH517" s="4">
        <v>1</v>
      </c>
      <c r="AJ517" s="3">
        <v>9</v>
      </c>
      <c r="AK517" s="3">
        <v>1</v>
      </c>
      <c r="AL517" s="13" t="s">
        <v>2332</v>
      </c>
    </row>
    <row r="518" spans="1:38" x14ac:dyDescent="0.2">
      <c r="A518" s="4">
        <v>1</v>
      </c>
      <c r="B518" s="4">
        <v>9</v>
      </c>
      <c r="C518" s="13" t="s">
        <v>2330</v>
      </c>
      <c r="D518" s="7">
        <v>1574500</v>
      </c>
      <c r="E518" s="7">
        <v>6534400</v>
      </c>
      <c r="G518" s="9"/>
      <c r="I518" s="7"/>
      <c r="J518" s="7"/>
      <c r="K518" s="12"/>
      <c r="L518" s="19"/>
      <c r="M518" s="19"/>
      <c r="N518" s="11"/>
      <c r="O518" s="11"/>
      <c r="P518" s="22">
        <f t="shared" si="659"/>
        <v>0</v>
      </c>
      <c r="Q518" s="11">
        <f t="shared" si="660"/>
        <v>3670.2068750122726</v>
      </c>
      <c r="R518" s="7">
        <f t="shared" si="673"/>
        <v>498</v>
      </c>
      <c r="S518" s="11">
        <f t="shared" si="661"/>
        <v>11998.186330361405</v>
      </c>
      <c r="T518" s="11">
        <f t="shared" si="662"/>
        <v>15597.642229469826</v>
      </c>
      <c r="V518" s="4">
        <v>9</v>
      </c>
      <c r="W518" s="4">
        <v>9</v>
      </c>
      <c r="Y518" s="4">
        <v>9</v>
      </c>
      <c r="Z518" s="4">
        <v>9</v>
      </c>
      <c r="AB518" s="4">
        <f>SUM(U518:AA518)</f>
        <v>36</v>
      </c>
      <c r="AC518" s="3">
        <f t="shared" ref="AC518" si="711">F518</f>
        <v>0</v>
      </c>
      <c r="AD518" s="42">
        <f t="shared" ref="AD518" si="712">G518+H518/60</f>
        <v>0</v>
      </c>
      <c r="AE518" s="3">
        <f t="shared" ref="AE518" si="713">I518</f>
        <v>0</v>
      </c>
      <c r="AF518" s="42">
        <f t="shared" ref="AF518" si="714">J518+K518/60</f>
        <v>0</v>
      </c>
      <c r="AH518" s="4">
        <v>1</v>
      </c>
      <c r="AJ518" s="3">
        <v>9</v>
      </c>
      <c r="AK518" s="3">
        <v>1</v>
      </c>
      <c r="AL518" s="13" t="s">
        <v>2331</v>
      </c>
    </row>
    <row r="519" spans="1:38" x14ac:dyDescent="0.2">
      <c r="A519" s="4">
        <v>1</v>
      </c>
      <c r="B519" s="4">
        <v>9</v>
      </c>
      <c r="C519" s="13" t="s">
        <v>1003</v>
      </c>
      <c r="D519" s="7">
        <v>1574500</v>
      </c>
      <c r="E519" s="7">
        <v>6534400</v>
      </c>
      <c r="G519" s="9"/>
      <c r="I519" s="7"/>
      <c r="J519" s="7"/>
      <c r="K519" s="12"/>
      <c r="L519" s="19"/>
      <c r="M519" s="19"/>
      <c r="N519" s="11"/>
      <c r="O519" s="11"/>
      <c r="P519" s="22">
        <f t="shared" si="659"/>
        <v>0</v>
      </c>
      <c r="Q519" s="11">
        <f t="shared" si="660"/>
        <v>3670.2068750122726</v>
      </c>
      <c r="R519" s="7">
        <f t="shared" si="673"/>
        <v>499</v>
      </c>
      <c r="S519" s="11">
        <f t="shared" si="661"/>
        <v>11974.141868777515</v>
      </c>
      <c r="T519" s="11">
        <f t="shared" si="662"/>
        <v>15566.384429410769</v>
      </c>
      <c r="V519" s="4">
        <v>9</v>
      </c>
      <c r="W519" s="4">
        <v>9</v>
      </c>
      <c r="Y519" s="4">
        <v>9</v>
      </c>
      <c r="Z519" s="4">
        <v>9</v>
      </c>
      <c r="AB519" s="4">
        <f>SUM(U519:AA519)</f>
        <v>36</v>
      </c>
      <c r="AC519" s="3">
        <f t="shared" si="702"/>
        <v>0</v>
      </c>
      <c r="AD519" s="42">
        <f t="shared" si="703"/>
        <v>0</v>
      </c>
      <c r="AE519" s="3">
        <f t="shared" si="704"/>
        <v>0</v>
      </c>
      <c r="AF519" s="42">
        <f t="shared" si="705"/>
        <v>0</v>
      </c>
      <c r="AH519" s="4">
        <v>1</v>
      </c>
      <c r="AJ519" s="3">
        <v>9</v>
      </c>
      <c r="AK519" s="3">
        <v>1</v>
      </c>
      <c r="AL519" s="13" t="s">
        <v>2329</v>
      </c>
    </row>
    <row r="520" spans="1:38" x14ac:dyDescent="0.2">
      <c r="A520" s="4">
        <v>1</v>
      </c>
      <c r="B520" s="4">
        <v>9</v>
      </c>
      <c r="C520" s="13" t="s">
        <v>1004</v>
      </c>
      <c r="D520" s="7">
        <v>1574500</v>
      </c>
      <c r="E520" s="7">
        <v>6534450</v>
      </c>
      <c r="F520" s="4">
        <v>17</v>
      </c>
      <c r="G520" s="9">
        <v>5</v>
      </c>
      <c r="H520" s="6">
        <v>55.02</v>
      </c>
      <c r="I520" s="7">
        <v>58</v>
      </c>
      <c r="J520" s="7">
        <v>55</v>
      </c>
      <c r="K520" s="12">
        <v>31.56</v>
      </c>
      <c r="L520" s="19">
        <f t="shared" ref="L520:L551" si="715">(H520/60+G520)/60+F520</f>
        <v>17.098616666666668</v>
      </c>
      <c r="M520" s="19">
        <f t="shared" ref="M520:M551" si="716">(K520/60+J520)/60+I520</f>
        <v>58.925433333333331</v>
      </c>
      <c r="N520" s="11">
        <f t="shared" ref="N520:N551" si="717">D520/L520</f>
        <v>92083.472639599495</v>
      </c>
      <c r="O520" s="11">
        <f t="shared" ref="O520:O551" si="718">E520/M520</f>
        <v>110893.5417247674</v>
      </c>
      <c r="P520" s="22">
        <f t="shared" si="659"/>
        <v>0.05</v>
      </c>
      <c r="Q520" s="11">
        <f t="shared" si="660"/>
        <v>3670.2568750122728</v>
      </c>
      <c r="R520" s="7">
        <f t="shared" si="673"/>
        <v>500</v>
      </c>
      <c r="S520" s="11">
        <f t="shared" si="661"/>
        <v>11950.356385039959</v>
      </c>
      <c r="T520" s="11">
        <f t="shared" si="662"/>
        <v>15535.463300551946</v>
      </c>
      <c r="V520" s="4">
        <v>9</v>
      </c>
      <c r="W520" s="4">
        <v>9</v>
      </c>
      <c r="Z520" s="4">
        <v>9</v>
      </c>
      <c r="AB520" s="4">
        <f t="shared" ref="AB520:AB530" si="719">SUM(U520:AA520)</f>
        <v>27</v>
      </c>
      <c r="AC520" s="3">
        <f t="shared" si="702"/>
        <v>17</v>
      </c>
      <c r="AD520" s="42">
        <f t="shared" si="703"/>
        <v>5.9169999999999998</v>
      </c>
      <c r="AE520" s="3">
        <f t="shared" si="704"/>
        <v>58</v>
      </c>
      <c r="AF520" s="42">
        <f t="shared" si="705"/>
        <v>55.526000000000003</v>
      </c>
      <c r="AH520" s="4">
        <v>1</v>
      </c>
      <c r="AJ520" s="3">
        <v>9</v>
      </c>
      <c r="AK520" s="3">
        <v>1</v>
      </c>
      <c r="AL520" s="13" t="s">
        <v>3028</v>
      </c>
    </row>
    <row r="521" spans="1:38" x14ac:dyDescent="0.2">
      <c r="A521" s="4">
        <v>1</v>
      </c>
      <c r="B521" s="4">
        <v>7</v>
      </c>
      <c r="C521" s="13" t="s">
        <v>2334</v>
      </c>
      <c r="D521" s="7">
        <v>1571550</v>
      </c>
      <c r="E521" s="7">
        <v>6533500</v>
      </c>
      <c r="F521" s="4">
        <v>17</v>
      </c>
      <c r="G521" s="9">
        <v>2</v>
      </c>
      <c r="H521" s="6">
        <v>49.62</v>
      </c>
      <c r="I521" s="7">
        <v>58</v>
      </c>
      <c r="J521" s="7">
        <v>55</v>
      </c>
      <c r="K521" s="12">
        <v>2.64</v>
      </c>
      <c r="L521" s="19">
        <f t="shared" ref="L521" si="720">(H521/60+G521)/60+F521</f>
        <v>17.047116666666668</v>
      </c>
      <c r="M521" s="19">
        <f t="shared" ref="M521" si="721">(K521/60+J521)/60+I521</f>
        <v>58.917400000000001</v>
      </c>
      <c r="N521" s="11">
        <f t="shared" ref="N521" si="722">D521/L521</f>
        <v>92188.610586149953</v>
      </c>
      <c r="O521" s="11">
        <f t="shared" ref="O521" si="723">E521/M521</f>
        <v>110892.53768835691</v>
      </c>
      <c r="P521" s="22">
        <f t="shared" si="659"/>
        <v>3.0991934434623474</v>
      </c>
      <c r="Q521" s="11">
        <f t="shared" si="660"/>
        <v>3673.3560684557351</v>
      </c>
      <c r="R521" s="7">
        <f t="shared" si="673"/>
        <v>501</v>
      </c>
      <c r="S521" s="11">
        <f t="shared" si="661"/>
        <v>11936.574210470932</v>
      </c>
      <c r="T521" s="11">
        <f t="shared" si="662"/>
        <v>15517.546473612212</v>
      </c>
      <c r="AB521" s="4">
        <f t="shared" ref="AB521" si="724">SUM(U521:AA521)</f>
        <v>0</v>
      </c>
      <c r="AC521" s="3">
        <f t="shared" ref="AC521" si="725">F521</f>
        <v>17</v>
      </c>
      <c r="AD521" s="42">
        <f t="shared" ref="AD521" si="726">G521+H521/60</f>
        <v>2.827</v>
      </c>
      <c r="AE521" s="3">
        <f t="shared" ref="AE521" si="727">I521</f>
        <v>58</v>
      </c>
      <c r="AF521" s="42">
        <f t="shared" ref="AF521" si="728">J521+K521/60</f>
        <v>55.043999999999997</v>
      </c>
      <c r="AJ521" s="3">
        <v>9</v>
      </c>
      <c r="AK521" s="57" t="s">
        <v>2998</v>
      </c>
      <c r="AL521" s="13" t="s">
        <v>125</v>
      </c>
    </row>
    <row r="522" spans="1:38" x14ac:dyDescent="0.2">
      <c r="A522" s="4">
        <v>1</v>
      </c>
      <c r="B522" s="4">
        <v>8</v>
      </c>
      <c r="C522" s="13" t="s">
        <v>2841</v>
      </c>
      <c r="D522" s="29">
        <v>1576485</v>
      </c>
      <c r="E522" s="29">
        <v>6533501</v>
      </c>
      <c r="G522" s="9"/>
      <c r="I522" s="7"/>
      <c r="J522" s="7"/>
      <c r="K522" s="12"/>
      <c r="L522" s="19"/>
      <c r="M522" s="19"/>
      <c r="N522" s="11"/>
      <c r="O522" s="11"/>
      <c r="P522" s="22">
        <f t="shared" si="659"/>
        <v>4.9350001013171214</v>
      </c>
      <c r="Q522" s="11">
        <f t="shared" si="660"/>
        <v>3678.2910685570523</v>
      </c>
      <c r="R522" s="7">
        <f t="shared" si="673"/>
        <v>502</v>
      </c>
      <c r="S522" s="11">
        <f t="shared" si="661"/>
        <v>11928.800517153149</v>
      </c>
      <c r="T522" s="11">
        <f t="shared" si="662"/>
        <v>15507.440672299095</v>
      </c>
      <c r="AB522" s="4">
        <f t="shared" ref="AB522" si="729">SUM(U522:AA522)</f>
        <v>0</v>
      </c>
      <c r="AC522" s="3">
        <f t="shared" ref="AC522" si="730">F522</f>
        <v>0</v>
      </c>
      <c r="AD522" s="42">
        <f t="shared" ref="AD522" si="731">G522+H522/60</f>
        <v>0</v>
      </c>
      <c r="AE522" s="3">
        <f t="shared" ref="AE522" si="732">I522</f>
        <v>0</v>
      </c>
      <c r="AF522" s="42">
        <f t="shared" ref="AF522" si="733">J522+K522/60</f>
        <v>0</v>
      </c>
      <c r="AJ522" s="3">
        <v>9</v>
      </c>
      <c r="AK522" s="3">
        <v>1</v>
      </c>
      <c r="AL522" s="13" t="s">
        <v>125</v>
      </c>
    </row>
    <row r="523" spans="1:38" x14ac:dyDescent="0.2">
      <c r="B523" s="4">
        <v>8</v>
      </c>
      <c r="C523" s="13" t="s">
        <v>2333</v>
      </c>
      <c r="D523" s="29">
        <v>1573444</v>
      </c>
      <c r="E523" s="29">
        <v>6532872</v>
      </c>
      <c r="F523" s="4">
        <v>17</v>
      </c>
      <c r="G523" s="9">
        <v>4</v>
      </c>
      <c r="H523" s="6">
        <v>47.16</v>
      </c>
      <c r="I523" s="7">
        <v>58</v>
      </c>
      <c r="J523" s="7">
        <v>54</v>
      </c>
      <c r="K523" s="12">
        <v>41.22</v>
      </c>
      <c r="L523" s="19">
        <f t="shared" si="715"/>
        <v>17.079766666666668</v>
      </c>
      <c r="M523" s="19">
        <f t="shared" si="716"/>
        <v>58.911450000000002</v>
      </c>
      <c r="N523" s="11">
        <f t="shared" si="717"/>
        <v>92123.272566174783</v>
      </c>
      <c r="O523" s="11">
        <f t="shared" si="718"/>
        <v>110893.07766147327</v>
      </c>
      <c r="P523" s="22">
        <f t="shared" si="659"/>
        <v>3.1053698652495485</v>
      </c>
      <c r="Q523" s="11">
        <f t="shared" si="660"/>
        <v>3681.3964384223018</v>
      </c>
      <c r="R523" s="7">
        <f t="shared" si="673"/>
        <v>503</v>
      </c>
      <c r="S523" s="11">
        <f t="shared" si="661"/>
        <v>11915.135987577549</v>
      </c>
      <c r="T523" s="11">
        <f t="shared" si="662"/>
        <v>15489.676783850813</v>
      </c>
      <c r="AB523" s="4">
        <f t="shared" si="719"/>
        <v>0</v>
      </c>
      <c r="AC523" s="3">
        <f t="shared" si="702"/>
        <v>17</v>
      </c>
      <c r="AD523" s="42">
        <f t="shared" si="703"/>
        <v>4.7859999999999996</v>
      </c>
      <c r="AE523" s="3">
        <f t="shared" si="704"/>
        <v>58</v>
      </c>
      <c r="AF523" s="42">
        <f t="shared" si="705"/>
        <v>54.686999999999998</v>
      </c>
      <c r="AJ523" s="3">
        <v>6</v>
      </c>
      <c r="AL523" s="13" t="s">
        <v>407</v>
      </c>
    </row>
    <row r="524" spans="1:38" x14ac:dyDescent="0.2">
      <c r="B524" s="4">
        <v>7</v>
      </c>
      <c r="C524" s="13" t="s">
        <v>1005</v>
      </c>
      <c r="D524" s="7">
        <v>1572850</v>
      </c>
      <c r="E524" s="7">
        <v>6532750</v>
      </c>
      <c r="F524" s="4">
        <v>17</v>
      </c>
      <c r="G524" s="9">
        <v>4</v>
      </c>
      <c r="H524" s="6">
        <v>9.9600000000000009</v>
      </c>
      <c r="I524" s="7">
        <v>58</v>
      </c>
      <c r="J524" s="7">
        <v>54</v>
      </c>
      <c r="K524" s="12">
        <v>37.619999999999997</v>
      </c>
      <c r="L524" s="19">
        <f t="shared" si="715"/>
        <v>17.069433333333333</v>
      </c>
      <c r="M524" s="19">
        <f t="shared" si="716"/>
        <v>58.910449999999997</v>
      </c>
      <c r="N524" s="11">
        <f t="shared" si="717"/>
        <v>92144.242241980304</v>
      </c>
      <c r="O524" s="11">
        <f t="shared" si="718"/>
        <v>110892.88912238831</v>
      </c>
      <c r="P524" s="22">
        <f t="shared" si="659"/>
        <v>0.60639920844275519</v>
      </c>
      <c r="Q524" s="11">
        <f t="shared" si="660"/>
        <v>3682.0028376307446</v>
      </c>
      <c r="R524" s="7">
        <f t="shared" si="673"/>
        <v>504</v>
      </c>
      <c r="S524" s="11">
        <f t="shared" si="661"/>
        <v>11893.453610442166</v>
      </c>
      <c r="T524" s="11">
        <f t="shared" si="662"/>
        <v>15461.489693574817</v>
      </c>
      <c r="AB524" s="4">
        <f t="shared" si="719"/>
        <v>0</v>
      </c>
      <c r="AC524" s="3">
        <f t="shared" si="702"/>
        <v>17</v>
      </c>
      <c r="AD524" s="42">
        <f t="shared" si="703"/>
        <v>4.1660000000000004</v>
      </c>
      <c r="AE524" s="3">
        <f t="shared" si="704"/>
        <v>58</v>
      </c>
      <c r="AF524" s="42">
        <f t="shared" si="705"/>
        <v>54.627000000000002</v>
      </c>
      <c r="AJ524" s="3">
        <v>7</v>
      </c>
      <c r="AL524" t="s">
        <v>574</v>
      </c>
    </row>
    <row r="525" spans="1:38" x14ac:dyDescent="0.2">
      <c r="B525" s="4">
        <v>7</v>
      </c>
      <c r="C525" s="13" t="s">
        <v>1006</v>
      </c>
      <c r="D525" s="7">
        <v>1572850</v>
      </c>
      <c r="E525" s="7">
        <v>6532750</v>
      </c>
      <c r="F525" s="4">
        <v>17</v>
      </c>
      <c r="G525" s="9">
        <v>4</v>
      </c>
      <c r="H525" s="6">
        <v>9.9600000000000009</v>
      </c>
      <c r="I525" s="7">
        <v>58</v>
      </c>
      <c r="J525" s="7">
        <v>54</v>
      </c>
      <c r="K525" s="12">
        <v>37.619999999999997</v>
      </c>
      <c r="L525" s="19">
        <f t="shared" si="715"/>
        <v>17.069433333333333</v>
      </c>
      <c r="M525" s="19">
        <f t="shared" si="716"/>
        <v>58.910449999999997</v>
      </c>
      <c r="N525" s="11">
        <f t="shared" si="717"/>
        <v>92144.242241980304</v>
      </c>
      <c r="O525" s="11">
        <f t="shared" si="718"/>
        <v>110892.88912238831</v>
      </c>
      <c r="P525" s="22">
        <f t="shared" si="659"/>
        <v>0</v>
      </c>
      <c r="Q525" s="11">
        <f t="shared" si="660"/>
        <v>3682.0028376307446</v>
      </c>
      <c r="R525" s="7">
        <f t="shared" si="673"/>
        <v>505</v>
      </c>
      <c r="S525" s="11">
        <f t="shared" si="661"/>
        <v>11869.902217154162</v>
      </c>
      <c r="T525" s="11">
        <f t="shared" si="662"/>
        <v>15430.872882300411</v>
      </c>
      <c r="AB525" s="4">
        <f t="shared" si="719"/>
        <v>0</v>
      </c>
      <c r="AC525" s="3">
        <f t="shared" si="702"/>
        <v>17</v>
      </c>
      <c r="AD525" s="42">
        <f t="shared" si="703"/>
        <v>4.1660000000000004</v>
      </c>
      <c r="AE525" s="3">
        <f t="shared" si="704"/>
        <v>58</v>
      </c>
      <c r="AF525" s="42">
        <f t="shared" si="705"/>
        <v>54.627000000000002</v>
      </c>
      <c r="AJ525" s="3">
        <v>7</v>
      </c>
      <c r="AL525" t="s">
        <v>574</v>
      </c>
    </row>
    <row r="526" spans="1:38" x14ac:dyDescent="0.2">
      <c r="A526" s="4">
        <v>1</v>
      </c>
      <c r="B526" s="4">
        <v>9</v>
      </c>
      <c r="C526" s="13" t="s">
        <v>1007</v>
      </c>
      <c r="D526" s="7">
        <v>1571900</v>
      </c>
      <c r="E526" s="7">
        <v>6534200</v>
      </c>
      <c r="F526" s="4">
        <v>17</v>
      </c>
      <c r="G526" s="9">
        <v>3</v>
      </c>
      <c r="H526" s="6">
        <v>12.3</v>
      </c>
      <c r="I526" s="7">
        <v>58</v>
      </c>
      <c r="J526" s="7">
        <v>55</v>
      </c>
      <c r="K526" s="12">
        <v>25.02</v>
      </c>
      <c r="L526" s="19">
        <f t="shared" si="715"/>
        <v>17.053416666666667</v>
      </c>
      <c r="M526" s="19">
        <f t="shared" si="716"/>
        <v>58.923616666666668</v>
      </c>
      <c r="N526" s="11">
        <f t="shared" si="717"/>
        <v>92175.077330544707</v>
      </c>
      <c r="O526" s="11">
        <f t="shared" si="718"/>
        <v>110892.71788872429</v>
      </c>
      <c r="P526" s="22">
        <f t="shared" si="659"/>
        <v>1.7334935823359716</v>
      </c>
      <c r="Q526" s="11">
        <f t="shared" si="660"/>
        <v>3683.7363312130806</v>
      </c>
      <c r="R526" s="7">
        <f t="shared" si="673"/>
        <v>506</v>
      </c>
      <c r="S526" s="11">
        <f t="shared" si="661"/>
        <v>11852.02123955513</v>
      </c>
      <c r="T526" s="11">
        <f t="shared" si="662"/>
        <v>15407.627611421669</v>
      </c>
      <c r="V526" s="4">
        <v>9</v>
      </c>
      <c r="W526" s="4">
        <v>9</v>
      </c>
      <c r="AB526" s="4">
        <f>SUM(U526:AA526)+AB527</f>
        <v>27</v>
      </c>
      <c r="AC526" s="3">
        <f t="shared" si="702"/>
        <v>17</v>
      </c>
      <c r="AD526" s="42">
        <f t="shared" si="703"/>
        <v>3.2050000000000001</v>
      </c>
      <c r="AE526" s="3">
        <f t="shared" si="704"/>
        <v>58</v>
      </c>
      <c r="AF526" s="42">
        <f t="shared" si="705"/>
        <v>55.417000000000002</v>
      </c>
      <c r="AJ526" s="3">
        <v>9</v>
      </c>
      <c r="AK526" s="3">
        <v>1</v>
      </c>
      <c r="AL526" s="13" t="s">
        <v>2335</v>
      </c>
    </row>
    <row r="527" spans="1:38" x14ac:dyDescent="0.2">
      <c r="A527" s="4">
        <v>1</v>
      </c>
      <c r="B527" s="4">
        <v>9</v>
      </c>
      <c r="C527" s="13" t="s">
        <v>1009</v>
      </c>
      <c r="D527" s="7">
        <v>1571900</v>
      </c>
      <c r="E527" s="7">
        <v>6534250</v>
      </c>
      <c r="F527" s="4">
        <v>17</v>
      </c>
      <c r="G527" s="9">
        <v>3</v>
      </c>
      <c r="H527" s="6">
        <v>12.36</v>
      </c>
      <c r="I527" s="7">
        <v>58</v>
      </c>
      <c r="J527" s="7">
        <v>55</v>
      </c>
      <c r="K527" s="12">
        <v>26.7</v>
      </c>
      <c r="L527" s="19">
        <f t="shared" si="715"/>
        <v>17.053433333333334</v>
      </c>
      <c r="M527" s="19">
        <f t="shared" si="716"/>
        <v>58.924083333333336</v>
      </c>
      <c r="N527" s="11">
        <f t="shared" si="717"/>
        <v>92174.987245970013</v>
      </c>
      <c r="O527" s="11">
        <f t="shared" si="718"/>
        <v>110892.68819059552</v>
      </c>
      <c r="P527" s="22">
        <f t="shared" si="659"/>
        <v>0.05</v>
      </c>
      <c r="Q527" s="11">
        <f t="shared" si="660"/>
        <v>3683.7863312130808</v>
      </c>
      <c r="R527" s="7">
        <f t="shared" si="673"/>
        <v>507</v>
      </c>
      <c r="S527" s="11">
        <f t="shared" si="661"/>
        <v>11828.805024092497</v>
      </c>
      <c r="T527" s="11">
        <f t="shared" si="662"/>
        <v>15377.446531320245</v>
      </c>
      <c r="AA527" s="4">
        <v>9</v>
      </c>
      <c r="AB527" s="4">
        <f t="shared" si="719"/>
        <v>9</v>
      </c>
      <c r="AC527" s="3">
        <f t="shared" si="702"/>
        <v>17</v>
      </c>
      <c r="AD527" s="42">
        <f t="shared" si="703"/>
        <v>3.206</v>
      </c>
      <c r="AE527" s="3">
        <f t="shared" si="704"/>
        <v>58</v>
      </c>
      <c r="AF527" s="42">
        <f t="shared" si="705"/>
        <v>55.445</v>
      </c>
      <c r="AJ527" s="3">
        <v>9</v>
      </c>
      <c r="AK527" s="3">
        <v>1</v>
      </c>
      <c r="AL527" t="s">
        <v>19</v>
      </c>
    </row>
    <row r="528" spans="1:38" x14ac:dyDescent="0.2">
      <c r="B528" s="4">
        <v>7</v>
      </c>
      <c r="C528" s="13" t="s">
        <v>1011</v>
      </c>
      <c r="D528" s="29">
        <v>1570224</v>
      </c>
      <c r="E528" s="29">
        <v>6533296</v>
      </c>
      <c r="F528" s="4">
        <v>17</v>
      </c>
      <c r="G528" s="9">
        <v>1</v>
      </c>
      <c r="H528" s="6">
        <v>26.58</v>
      </c>
      <c r="I528" s="7">
        <v>58</v>
      </c>
      <c r="J528" s="7">
        <v>54</v>
      </c>
      <c r="K528" s="12">
        <v>56.82</v>
      </c>
      <c r="L528" s="19">
        <f t="shared" si="715"/>
        <v>17.024049999999999</v>
      </c>
      <c r="M528" s="19">
        <f t="shared" si="716"/>
        <v>58.91578333333333</v>
      </c>
      <c r="N528" s="11">
        <f t="shared" si="717"/>
        <v>92235.631356815808</v>
      </c>
      <c r="O528" s="11">
        <f t="shared" si="718"/>
        <v>110892.1180430711</v>
      </c>
      <c r="P528" s="22">
        <f t="shared" si="659"/>
        <v>1.9284947497984017</v>
      </c>
      <c r="Q528" s="11">
        <f t="shared" si="660"/>
        <v>3685.7148259628793</v>
      </c>
      <c r="R528" s="7">
        <f t="shared" si="673"/>
        <v>508</v>
      </c>
      <c r="S528" s="11">
        <f t="shared" si="661"/>
        <v>11811.700269030645</v>
      </c>
      <c r="T528" s="11">
        <f t="shared" si="662"/>
        <v>15355.21034973984</v>
      </c>
      <c r="Z528" s="4">
        <v>9</v>
      </c>
      <c r="AB528" s="4">
        <f t="shared" si="719"/>
        <v>9</v>
      </c>
      <c r="AC528" s="3">
        <f t="shared" si="702"/>
        <v>17</v>
      </c>
      <c r="AD528" s="42">
        <f t="shared" si="703"/>
        <v>1.4430000000000001</v>
      </c>
      <c r="AE528" s="3">
        <f t="shared" si="704"/>
        <v>58</v>
      </c>
      <c r="AF528" s="42">
        <f t="shared" si="705"/>
        <v>54.947000000000003</v>
      </c>
      <c r="AJ528" s="3">
        <v>7</v>
      </c>
      <c r="AL528" s="13" t="s">
        <v>2336</v>
      </c>
    </row>
    <row r="529" spans="1:38" x14ac:dyDescent="0.2">
      <c r="B529" s="4">
        <v>7</v>
      </c>
      <c r="C529" s="13" t="s">
        <v>1012</v>
      </c>
      <c r="D529" s="7">
        <v>1570400</v>
      </c>
      <c r="E529" s="7">
        <v>6532150</v>
      </c>
      <c r="F529" s="4">
        <v>17</v>
      </c>
      <c r="G529" s="9">
        <v>1</v>
      </c>
      <c r="H529" s="6">
        <v>36.24</v>
      </c>
      <c r="I529" s="7">
        <v>58</v>
      </c>
      <c r="J529" s="7">
        <v>54</v>
      </c>
      <c r="K529" s="12">
        <v>19.68</v>
      </c>
      <c r="L529" s="19">
        <f t="shared" si="715"/>
        <v>17.026733333333333</v>
      </c>
      <c r="M529" s="19">
        <f t="shared" si="716"/>
        <v>58.905466666666669</v>
      </c>
      <c r="N529" s="11">
        <f t="shared" si="717"/>
        <v>92231.43214004644</v>
      </c>
      <c r="O529" s="11">
        <f t="shared" si="718"/>
        <v>110892.08471879236</v>
      </c>
      <c r="P529" s="22">
        <f t="shared" si="659"/>
        <v>1.159436069820152</v>
      </c>
      <c r="Q529" s="11">
        <f t="shared" si="660"/>
        <v>3686.8742620326993</v>
      </c>
      <c r="R529" s="7">
        <f t="shared" si="673"/>
        <v>509</v>
      </c>
      <c r="S529" s="11">
        <f t="shared" si="661"/>
        <v>11792.202944183171</v>
      </c>
      <c r="T529" s="11">
        <f t="shared" si="662"/>
        <v>15329.863827438123</v>
      </c>
      <c r="V529" s="4">
        <v>9</v>
      </c>
      <c r="AB529" s="4">
        <f t="shared" si="719"/>
        <v>9</v>
      </c>
      <c r="AC529" s="3">
        <f t="shared" si="702"/>
        <v>17</v>
      </c>
      <c r="AD529" s="42">
        <f t="shared" si="703"/>
        <v>1.6040000000000001</v>
      </c>
      <c r="AE529" s="3">
        <f t="shared" si="704"/>
        <v>58</v>
      </c>
      <c r="AF529" s="42">
        <f t="shared" si="705"/>
        <v>54.328000000000003</v>
      </c>
      <c r="AJ529" s="3">
        <v>9</v>
      </c>
      <c r="AL529" s="13" t="s">
        <v>2337</v>
      </c>
    </row>
    <row r="530" spans="1:38" x14ac:dyDescent="0.2">
      <c r="A530" s="4">
        <v>1</v>
      </c>
      <c r="B530" s="4">
        <v>9</v>
      </c>
      <c r="C530" s="13" t="s">
        <v>1013</v>
      </c>
      <c r="D530" s="7">
        <v>1568300</v>
      </c>
      <c r="E530" s="7">
        <v>6532800</v>
      </c>
      <c r="F530" s="4">
        <v>16</v>
      </c>
      <c r="G530" s="9">
        <v>59</v>
      </c>
      <c r="H530" s="6">
        <v>25.8</v>
      </c>
      <c r="I530" s="7">
        <v>58</v>
      </c>
      <c r="J530" s="7">
        <v>54</v>
      </c>
      <c r="K530" s="12">
        <v>41.94</v>
      </c>
      <c r="L530" s="19">
        <f t="shared" si="715"/>
        <v>16.990500000000001</v>
      </c>
      <c r="M530" s="19">
        <f t="shared" si="716"/>
        <v>58.911650000000002</v>
      </c>
      <c r="N530" s="11">
        <f t="shared" si="717"/>
        <v>92304.523115858858</v>
      </c>
      <c r="O530" s="11">
        <f t="shared" si="718"/>
        <v>110891.47901985431</v>
      </c>
      <c r="P530" s="22">
        <f t="shared" si="659"/>
        <v>2.1982947936980608</v>
      </c>
      <c r="Q530" s="11">
        <f t="shared" si="660"/>
        <v>3689.0725568263974</v>
      </c>
      <c r="R530" s="7">
        <f t="shared" si="673"/>
        <v>510</v>
      </c>
      <c r="S530" s="11">
        <f t="shared" si="661"/>
        <v>11776.098279437989</v>
      </c>
      <c r="T530" s="11">
        <f t="shared" si="662"/>
        <v>15308.927763269387</v>
      </c>
      <c r="AB530" s="4">
        <f t="shared" si="719"/>
        <v>0</v>
      </c>
      <c r="AC530" s="3">
        <f t="shared" si="702"/>
        <v>16</v>
      </c>
      <c r="AD530" s="42">
        <f t="shared" si="703"/>
        <v>59.43</v>
      </c>
      <c r="AE530" s="3">
        <f t="shared" si="704"/>
        <v>58</v>
      </c>
      <c r="AF530" s="42">
        <f t="shared" si="705"/>
        <v>54.698999999999998</v>
      </c>
      <c r="AJ530" s="3">
        <v>9</v>
      </c>
      <c r="AL530" s="13" t="s">
        <v>372</v>
      </c>
    </row>
    <row r="531" spans="1:38" x14ac:dyDescent="0.2">
      <c r="A531" s="4">
        <v>1</v>
      </c>
      <c r="B531" s="4">
        <v>9</v>
      </c>
      <c r="C531" s="13" t="s">
        <v>2840</v>
      </c>
      <c r="D531" s="29">
        <v>1568321</v>
      </c>
      <c r="E531" s="29">
        <v>6532833</v>
      </c>
      <c r="G531" s="9"/>
      <c r="I531" s="7"/>
      <c r="J531" s="7"/>
      <c r="K531" s="12"/>
      <c r="L531" s="19"/>
      <c r="M531" s="19"/>
      <c r="N531" s="11"/>
      <c r="O531" s="11"/>
      <c r="P531" s="22">
        <f t="shared" si="659"/>
        <v>3.9115214431215892E-2</v>
      </c>
      <c r="Q531" s="11">
        <f t="shared" si="660"/>
        <v>3689.1116720408286</v>
      </c>
      <c r="R531" s="7">
        <f t="shared" si="673"/>
        <v>511</v>
      </c>
      <c r="S531" s="11">
        <f t="shared" si="661"/>
        <v>11753.17769487763</v>
      </c>
      <c r="T531" s="11">
        <f t="shared" si="662"/>
        <v>15279.131003340919</v>
      </c>
      <c r="AB531" s="4">
        <f t="shared" ref="AB531" si="734">SUM(U531:AA531)</f>
        <v>0</v>
      </c>
      <c r="AC531" s="3">
        <f t="shared" ref="AC531" si="735">F531</f>
        <v>0</v>
      </c>
      <c r="AD531" s="42">
        <f t="shared" ref="AD531" si="736">G531+H531/60</f>
        <v>0</v>
      </c>
      <c r="AE531" s="3">
        <f t="shared" ref="AE531" si="737">I531</f>
        <v>0</v>
      </c>
      <c r="AF531" s="42">
        <f t="shared" ref="AF531" si="738">J531+K531/60</f>
        <v>0</v>
      </c>
      <c r="AJ531" s="3">
        <v>9</v>
      </c>
      <c r="AL531" s="13" t="s">
        <v>310</v>
      </c>
    </row>
    <row r="532" spans="1:38" x14ac:dyDescent="0.2">
      <c r="B532" s="4">
        <v>7</v>
      </c>
      <c r="C532" s="13" t="s">
        <v>1014</v>
      </c>
      <c r="D532" s="7">
        <v>1567100</v>
      </c>
      <c r="E532" s="7">
        <v>6532200</v>
      </c>
      <c r="F532" s="4">
        <v>16</v>
      </c>
      <c r="G532" s="9">
        <v>58</v>
      </c>
      <c r="H532" s="6">
        <v>10.199999999999999</v>
      </c>
      <c r="I532" s="7">
        <v>58</v>
      </c>
      <c r="J532" s="7">
        <v>54</v>
      </c>
      <c r="K532" s="12">
        <v>23.22</v>
      </c>
      <c r="L532" s="19">
        <f t="shared" si="715"/>
        <v>16.9695</v>
      </c>
      <c r="M532" s="19">
        <f t="shared" si="716"/>
        <v>58.90645</v>
      </c>
      <c r="N532" s="11">
        <f t="shared" si="717"/>
        <v>92348.036182562835</v>
      </c>
      <c r="O532" s="11">
        <f t="shared" si="718"/>
        <v>110891.08238571498</v>
      </c>
      <c r="P532" s="22">
        <f t="shared" si="659"/>
        <v>1.3753290515363952</v>
      </c>
      <c r="Q532" s="11">
        <f t="shared" si="660"/>
        <v>3690.4870010923651</v>
      </c>
      <c r="R532" s="7">
        <f t="shared" si="673"/>
        <v>512</v>
      </c>
      <c r="S532" s="11">
        <f t="shared" si="661"/>
        <v>11734.595386285879</v>
      </c>
      <c r="T532" s="11">
        <f t="shared" si="662"/>
        <v>15254.974002171642</v>
      </c>
      <c r="AB532" s="4">
        <f t="shared" ref="AB532:AB543" si="739">SUM(U532:AA532)</f>
        <v>0</v>
      </c>
      <c r="AC532" s="3">
        <f t="shared" si="702"/>
        <v>16</v>
      </c>
      <c r="AD532" s="42">
        <f t="shared" si="703"/>
        <v>58.17</v>
      </c>
      <c r="AE532" s="3">
        <f t="shared" si="704"/>
        <v>58</v>
      </c>
      <c r="AF532" s="42">
        <f t="shared" si="705"/>
        <v>54.387</v>
      </c>
      <c r="AJ532" s="3">
        <v>8</v>
      </c>
      <c r="AL532" t="s">
        <v>182</v>
      </c>
    </row>
    <row r="533" spans="1:38" x14ac:dyDescent="0.2">
      <c r="B533" s="4">
        <v>9</v>
      </c>
      <c r="C533" s="13" t="s">
        <v>1015</v>
      </c>
      <c r="D533" s="7">
        <v>1566600</v>
      </c>
      <c r="E533" s="7">
        <v>6531800</v>
      </c>
      <c r="F533" s="4">
        <v>16</v>
      </c>
      <c r="G533" s="9">
        <v>57</v>
      </c>
      <c r="H533" s="6">
        <v>38.58</v>
      </c>
      <c r="I533" s="7">
        <v>58</v>
      </c>
      <c r="J533" s="7">
        <v>54</v>
      </c>
      <c r="K533" s="12">
        <v>10.62</v>
      </c>
      <c r="L533" s="19">
        <f t="shared" si="715"/>
        <v>16.960716666666666</v>
      </c>
      <c r="M533" s="19">
        <f t="shared" si="716"/>
        <v>58.902949999999997</v>
      </c>
      <c r="N533" s="11">
        <f t="shared" si="717"/>
        <v>92366.379958394056</v>
      </c>
      <c r="O533" s="11">
        <f t="shared" si="718"/>
        <v>110890.88067745334</v>
      </c>
      <c r="P533" s="22">
        <f t="shared" si="659"/>
        <v>0.6403124237432849</v>
      </c>
      <c r="Q533" s="11">
        <f t="shared" si="660"/>
        <v>3691.1273135161082</v>
      </c>
      <c r="R533" s="7">
        <f t="shared" si="673"/>
        <v>513</v>
      </c>
      <c r="S533" s="11">
        <f t="shared" si="661"/>
        <v>11713.752955953652</v>
      </c>
      <c r="T533" s="11">
        <f t="shared" si="662"/>
        <v>15227.878842739749</v>
      </c>
      <c r="V533" s="4">
        <v>9</v>
      </c>
      <c r="W533" s="4">
        <v>9</v>
      </c>
      <c r="Y533" s="4">
        <v>9</v>
      </c>
      <c r="Z533" s="4">
        <v>9</v>
      </c>
      <c r="AB533" s="4">
        <f t="shared" si="739"/>
        <v>36</v>
      </c>
      <c r="AC533" s="3">
        <f t="shared" si="702"/>
        <v>16</v>
      </c>
      <c r="AD533" s="42">
        <f t="shared" si="703"/>
        <v>57.643000000000001</v>
      </c>
      <c r="AE533" s="3">
        <f t="shared" si="704"/>
        <v>58</v>
      </c>
      <c r="AF533" s="42">
        <f t="shared" si="705"/>
        <v>54.177</v>
      </c>
      <c r="AJ533" s="3">
        <v>9</v>
      </c>
      <c r="AK533" s="3">
        <v>1</v>
      </c>
      <c r="AL533" s="13" t="s">
        <v>2338</v>
      </c>
    </row>
    <row r="534" spans="1:38" x14ac:dyDescent="0.2">
      <c r="B534" s="4">
        <v>7</v>
      </c>
      <c r="C534" s="13" t="s">
        <v>1016</v>
      </c>
      <c r="D534" s="7">
        <v>1567100</v>
      </c>
      <c r="E534" s="7">
        <v>6530600</v>
      </c>
      <c r="F534" s="4">
        <v>16</v>
      </c>
      <c r="G534" s="9">
        <v>58</v>
      </c>
      <c r="H534" s="6">
        <v>8.4600000000000009</v>
      </c>
      <c r="I534" s="7">
        <v>58</v>
      </c>
      <c r="J534" s="7">
        <v>53</v>
      </c>
      <c r="K534" s="12">
        <v>31.5</v>
      </c>
      <c r="L534" s="19">
        <f t="shared" si="715"/>
        <v>16.969016666666668</v>
      </c>
      <c r="M534" s="19">
        <f t="shared" si="716"/>
        <v>58.892083333333332</v>
      </c>
      <c r="N534" s="11">
        <f t="shared" si="717"/>
        <v>92350.666557971825</v>
      </c>
      <c r="O534" s="11">
        <f t="shared" si="718"/>
        <v>110890.96582025032</v>
      </c>
      <c r="P534" s="22">
        <f t="shared" si="659"/>
        <v>1.3</v>
      </c>
      <c r="Q534" s="11">
        <f t="shared" si="660"/>
        <v>3692.4273135161084</v>
      </c>
      <c r="R534" s="7">
        <f t="shared" si="673"/>
        <v>514</v>
      </c>
      <c r="S534" s="11">
        <f t="shared" si="661"/>
        <v>11695.081063043237</v>
      </c>
      <c r="T534" s="11">
        <f t="shared" si="662"/>
        <v>15203.605381956209</v>
      </c>
      <c r="V534" s="4">
        <v>9</v>
      </c>
      <c r="W534" s="4">
        <v>9</v>
      </c>
      <c r="Y534" s="4">
        <v>9</v>
      </c>
      <c r="AB534" s="4">
        <f>SUM(U534:AA534)+10</f>
        <v>37</v>
      </c>
      <c r="AC534" s="3">
        <f t="shared" si="702"/>
        <v>16</v>
      </c>
      <c r="AD534" s="42">
        <f t="shared" si="703"/>
        <v>58.140999999999998</v>
      </c>
      <c r="AE534" s="3">
        <f t="shared" si="704"/>
        <v>58</v>
      </c>
      <c r="AF534" s="42">
        <f t="shared" si="705"/>
        <v>53.524999999999999</v>
      </c>
      <c r="AJ534" s="3">
        <v>6</v>
      </c>
      <c r="AL534" s="13" t="s">
        <v>2339</v>
      </c>
    </row>
    <row r="535" spans="1:38" x14ac:dyDescent="0.2">
      <c r="B535" s="4">
        <v>8</v>
      </c>
      <c r="C535" s="13" t="s">
        <v>1017</v>
      </c>
      <c r="D535" s="7">
        <v>1558500</v>
      </c>
      <c r="E535" s="7">
        <v>6533800</v>
      </c>
      <c r="F535" s="4">
        <v>16</v>
      </c>
      <c r="G535" s="9">
        <v>49</v>
      </c>
      <c r="H535" s="6">
        <v>14.64</v>
      </c>
      <c r="I535" s="7">
        <v>58</v>
      </c>
      <c r="J535" s="7">
        <v>55</v>
      </c>
      <c r="K535" s="12">
        <v>19.440000000000001</v>
      </c>
      <c r="L535" s="19">
        <f t="shared" si="715"/>
        <v>16.820733333333333</v>
      </c>
      <c r="M535" s="19">
        <f t="shared" si="716"/>
        <v>58.922066666666666</v>
      </c>
      <c r="N535" s="11">
        <f t="shared" si="717"/>
        <v>92653.510944826034</v>
      </c>
      <c r="O535" s="11">
        <f t="shared" si="718"/>
        <v>110888.84639710533</v>
      </c>
      <c r="P535" s="22">
        <f t="shared" si="659"/>
        <v>9.1760557975635688</v>
      </c>
      <c r="Q535" s="11">
        <f t="shared" si="660"/>
        <v>3701.6033693136719</v>
      </c>
      <c r="R535" s="7">
        <f t="shared" si="673"/>
        <v>515</v>
      </c>
      <c r="S535" s="11">
        <f t="shared" si="661"/>
        <v>11701.379194645937</v>
      </c>
      <c r="T535" s="11">
        <f t="shared" si="662"/>
        <v>15211.792953039718</v>
      </c>
      <c r="AB535" s="4">
        <f t="shared" si="739"/>
        <v>0</v>
      </c>
      <c r="AC535" s="3">
        <f t="shared" si="702"/>
        <v>16</v>
      </c>
      <c r="AD535" s="42">
        <f t="shared" si="703"/>
        <v>49.244</v>
      </c>
      <c r="AE535" s="3">
        <f t="shared" si="704"/>
        <v>58</v>
      </c>
      <c r="AF535" s="42">
        <f t="shared" si="705"/>
        <v>55.323999999999998</v>
      </c>
      <c r="AJ535" s="3">
        <v>7</v>
      </c>
      <c r="AL535" t="s">
        <v>390</v>
      </c>
    </row>
    <row r="536" spans="1:38" x14ac:dyDescent="0.2">
      <c r="A536" s="4">
        <v>1</v>
      </c>
      <c r="B536" s="4">
        <v>9</v>
      </c>
      <c r="C536" s="13" t="s">
        <v>1018</v>
      </c>
      <c r="D536" s="7">
        <v>1558200</v>
      </c>
      <c r="E536" s="7">
        <v>6544600</v>
      </c>
      <c r="F536" s="4">
        <v>16</v>
      </c>
      <c r="G536" s="9">
        <v>49</v>
      </c>
      <c r="H536" s="6">
        <v>6.06</v>
      </c>
      <c r="I536" s="7">
        <v>59</v>
      </c>
      <c r="J536" s="7">
        <v>1</v>
      </c>
      <c r="K536" s="12">
        <v>8.58</v>
      </c>
      <c r="L536" s="19">
        <f t="shared" si="715"/>
        <v>16.818349999999999</v>
      </c>
      <c r="M536" s="19">
        <f t="shared" si="716"/>
        <v>59.01905</v>
      </c>
      <c r="N536" s="11">
        <f t="shared" si="717"/>
        <v>92648.803241697315</v>
      </c>
      <c r="O536" s="11">
        <f t="shared" si="718"/>
        <v>110889.6195380983</v>
      </c>
      <c r="P536" s="22">
        <f t="shared" si="659"/>
        <v>10.804165863221463</v>
      </c>
      <c r="Q536" s="11">
        <f t="shared" si="660"/>
        <v>3712.4075351768934</v>
      </c>
      <c r="R536" s="7">
        <f t="shared" si="673"/>
        <v>516</v>
      </c>
      <c r="S536" s="11">
        <f t="shared" si="661"/>
        <v>11712.789665248027</v>
      </c>
      <c r="T536" s="11">
        <f t="shared" si="662"/>
        <v>15226.626564822434</v>
      </c>
      <c r="V536" s="4">
        <v>9</v>
      </c>
      <c r="W536" s="4">
        <v>9</v>
      </c>
      <c r="Y536" s="4">
        <v>9</v>
      </c>
      <c r="Z536" s="4">
        <v>9</v>
      </c>
      <c r="AB536" s="4">
        <f t="shared" si="739"/>
        <v>36</v>
      </c>
      <c r="AC536" s="3">
        <f t="shared" si="702"/>
        <v>16</v>
      </c>
      <c r="AD536" s="42">
        <f t="shared" si="703"/>
        <v>49.100999999999999</v>
      </c>
      <c r="AE536" s="3">
        <f t="shared" si="704"/>
        <v>59</v>
      </c>
      <c r="AF536" s="42">
        <f t="shared" si="705"/>
        <v>1.143</v>
      </c>
      <c r="AJ536" s="3">
        <v>5</v>
      </c>
      <c r="AL536" t="s">
        <v>2342</v>
      </c>
    </row>
    <row r="537" spans="1:38" x14ac:dyDescent="0.2">
      <c r="A537" s="4">
        <v>1</v>
      </c>
      <c r="B537" s="4">
        <v>8</v>
      </c>
      <c r="C537" s="13" t="s">
        <v>1019</v>
      </c>
      <c r="D537" s="7">
        <v>1554300</v>
      </c>
      <c r="E537" s="7">
        <v>6537450</v>
      </c>
      <c r="F537" s="4">
        <v>16</v>
      </c>
      <c r="G537" s="9">
        <v>44</v>
      </c>
      <c r="H537" s="6">
        <v>55.38</v>
      </c>
      <c r="I537" s="7">
        <v>58</v>
      </c>
      <c r="J537" s="7">
        <v>57</v>
      </c>
      <c r="K537" s="12">
        <v>19.38</v>
      </c>
      <c r="L537" s="19">
        <f t="shared" si="715"/>
        <v>16.748716666666667</v>
      </c>
      <c r="M537" s="19">
        <f t="shared" si="716"/>
        <v>58.95538333333333</v>
      </c>
      <c r="N537" s="11">
        <f t="shared" si="717"/>
        <v>92801.139987839866</v>
      </c>
      <c r="O537" s="11">
        <f t="shared" si="718"/>
        <v>110888.0924925431</v>
      </c>
      <c r="P537" s="22">
        <f t="shared" si="659"/>
        <v>8.1444766559920847</v>
      </c>
      <c r="Q537" s="11">
        <f t="shared" si="660"/>
        <v>3720.5520118328855</v>
      </c>
      <c r="R537" s="7">
        <f t="shared" si="673"/>
        <v>517</v>
      </c>
      <c r="S537" s="11">
        <f t="shared" si="661"/>
        <v>11715.780803218448</v>
      </c>
      <c r="T537" s="11">
        <f t="shared" si="662"/>
        <v>15230.515044183981</v>
      </c>
      <c r="V537" s="4">
        <v>9</v>
      </c>
      <c r="W537" s="4">
        <v>9</v>
      </c>
      <c r="Y537" s="4">
        <v>9</v>
      </c>
      <c r="AB537" s="4">
        <f t="shared" si="739"/>
        <v>27</v>
      </c>
      <c r="AC537" s="3">
        <f t="shared" si="702"/>
        <v>16</v>
      </c>
      <c r="AD537" s="42">
        <f t="shared" si="703"/>
        <v>44.923000000000002</v>
      </c>
      <c r="AE537" s="3">
        <f t="shared" si="704"/>
        <v>58</v>
      </c>
      <c r="AF537" s="42">
        <f t="shared" si="705"/>
        <v>57.323</v>
      </c>
      <c r="AJ537" s="3">
        <v>5</v>
      </c>
      <c r="AL537" t="s">
        <v>2343</v>
      </c>
    </row>
    <row r="538" spans="1:38" x14ac:dyDescent="0.2">
      <c r="A538" s="4">
        <v>1</v>
      </c>
      <c r="B538" s="4">
        <v>8</v>
      </c>
      <c r="C538" s="13" t="s">
        <v>1020</v>
      </c>
      <c r="D538" s="7">
        <v>1554300</v>
      </c>
      <c r="E538" s="7">
        <v>6537450</v>
      </c>
      <c r="F538" s="4">
        <v>16</v>
      </c>
      <c r="G538" s="9">
        <v>44</v>
      </c>
      <c r="H538" s="6">
        <v>55.38</v>
      </c>
      <c r="I538" s="7">
        <v>58</v>
      </c>
      <c r="J538" s="7">
        <v>57</v>
      </c>
      <c r="K538" s="12">
        <v>19.38</v>
      </c>
      <c r="L538" s="19">
        <f t="shared" si="715"/>
        <v>16.748716666666667</v>
      </c>
      <c r="M538" s="19">
        <f t="shared" si="716"/>
        <v>58.95538333333333</v>
      </c>
      <c r="N538" s="11">
        <f t="shared" si="717"/>
        <v>92801.139987839866</v>
      </c>
      <c r="O538" s="11">
        <f t="shared" si="718"/>
        <v>110888.0924925431</v>
      </c>
      <c r="P538" s="22">
        <f t="shared" si="659"/>
        <v>0</v>
      </c>
      <c r="Q538" s="11">
        <f t="shared" si="660"/>
        <v>3720.5520118328855</v>
      </c>
      <c r="R538" s="7">
        <f t="shared" si="673"/>
        <v>518</v>
      </c>
      <c r="S538" s="11">
        <f t="shared" si="661"/>
        <v>11693.163465760497</v>
      </c>
      <c r="T538" s="11">
        <f t="shared" si="662"/>
        <v>15201.112505488647</v>
      </c>
      <c r="W538" s="4">
        <v>9</v>
      </c>
      <c r="Y538" s="4">
        <v>9</v>
      </c>
      <c r="AB538" s="4">
        <f t="shared" si="739"/>
        <v>18</v>
      </c>
      <c r="AC538" s="3">
        <f t="shared" si="702"/>
        <v>16</v>
      </c>
      <c r="AD538" s="42">
        <f t="shared" si="703"/>
        <v>44.923000000000002</v>
      </c>
      <c r="AE538" s="3">
        <f t="shared" si="704"/>
        <v>58</v>
      </c>
      <c r="AF538" s="42">
        <f t="shared" si="705"/>
        <v>57.323</v>
      </c>
      <c r="AI538" s="4">
        <v>1</v>
      </c>
      <c r="AJ538" s="3">
        <v>5</v>
      </c>
      <c r="AL538" t="s">
        <v>2344</v>
      </c>
    </row>
    <row r="539" spans="1:38" x14ac:dyDescent="0.2">
      <c r="A539" s="4">
        <v>1</v>
      </c>
      <c r="B539" s="4">
        <v>9</v>
      </c>
      <c r="C539" s="13" t="s">
        <v>1022</v>
      </c>
      <c r="D539" s="7">
        <v>1549700</v>
      </c>
      <c r="E539" s="7">
        <v>6537100</v>
      </c>
      <c r="F539" s="4">
        <v>16</v>
      </c>
      <c r="G539" s="9">
        <v>40</v>
      </c>
      <c r="H539" s="6">
        <v>7.38</v>
      </c>
      <c r="I539" s="7">
        <v>58</v>
      </c>
      <c r="J539" s="7">
        <v>57</v>
      </c>
      <c r="K539" s="12">
        <v>10.08</v>
      </c>
      <c r="L539" s="19">
        <f t="shared" si="715"/>
        <v>16.668716666666668</v>
      </c>
      <c r="M539" s="19">
        <f t="shared" si="716"/>
        <v>58.952800000000003</v>
      </c>
      <c r="N539" s="11">
        <f t="shared" si="717"/>
        <v>92970.564620551668</v>
      </c>
      <c r="O539" s="11">
        <f t="shared" si="718"/>
        <v>110887.01469650296</v>
      </c>
      <c r="P539" s="22">
        <f t="shared" si="659"/>
        <v>4.613296001775737</v>
      </c>
      <c r="Q539" s="11">
        <f t="shared" si="660"/>
        <v>3725.1653078346612</v>
      </c>
      <c r="R539" s="7">
        <f t="shared" si="673"/>
        <v>519</v>
      </c>
      <c r="S539" s="11">
        <f t="shared" si="661"/>
        <v>11685.104279681749</v>
      </c>
      <c r="T539" s="11">
        <f t="shared" si="662"/>
        <v>15190.635563586275</v>
      </c>
      <c r="U539" s="4">
        <v>9</v>
      </c>
      <c r="V539" s="4">
        <v>9</v>
      </c>
      <c r="W539" s="4">
        <v>9</v>
      </c>
      <c r="Y539" s="4">
        <v>9</v>
      </c>
      <c r="AB539" s="4">
        <f>SUM(U539:AA539)+5</f>
        <v>41</v>
      </c>
      <c r="AC539" s="3">
        <f t="shared" si="702"/>
        <v>16</v>
      </c>
      <c r="AD539" s="42">
        <f t="shared" si="703"/>
        <v>40.122999999999998</v>
      </c>
      <c r="AE539" s="3">
        <f t="shared" si="704"/>
        <v>58</v>
      </c>
      <c r="AF539" s="42">
        <f t="shared" si="705"/>
        <v>57.167999999999999</v>
      </c>
      <c r="AG539" s="4">
        <v>1</v>
      </c>
      <c r="AJ539" s="3">
        <v>9</v>
      </c>
      <c r="AK539" s="3">
        <v>1</v>
      </c>
      <c r="AL539" t="s">
        <v>3029</v>
      </c>
    </row>
    <row r="540" spans="1:38" x14ac:dyDescent="0.2">
      <c r="A540" s="4">
        <v>1</v>
      </c>
      <c r="B540" s="4">
        <v>8</v>
      </c>
      <c r="C540" s="13" t="s">
        <v>1024</v>
      </c>
      <c r="D540" s="29">
        <v>1546676</v>
      </c>
      <c r="E540" s="29">
        <v>6537837</v>
      </c>
      <c r="F540" s="4">
        <v>16</v>
      </c>
      <c r="G540" s="9">
        <v>36</v>
      </c>
      <c r="H540" s="6">
        <v>58.8</v>
      </c>
      <c r="I540" s="7">
        <v>58</v>
      </c>
      <c r="J540" s="7">
        <v>57</v>
      </c>
      <c r="K540" s="12">
        <v>35.1</v>
      </c>
      <c r="L540" s="19">
        <f t="shared" ref="L540" si="740">(H540/60+G540)/60+F540</f>
        <v>16.616333333333333</v>
      </c>
      <c r="M540" s="19">
        <f t="shared" ref="M540" si="741">(K540/60+J540)/60+I540</f>
        <v>58.95975</v>
      </c>
      <c r="N540" s="11">
        <f t="shared" ref="N540" si="742">D540/L540</f>
        <v>93081.666633232366</v>
      </c>
      <c r="O540" s="11">
        <f t="shared" ref="O540" si="743">E540/M540</f>
        <v>110886.44371796014</v>
      </c>
      <c r="P540" s="22">
        <f t="shared" si="659"/>
        <v>3.11251425699546</v>
      </c>
      <c r="Q540" s="11">
        <f t="shared" si="660"/>
        <v>3728.2778220916566</v>
      </c>
      <c r="R540" s="7">
        <f t="shared" si="673"/>
        <v>520</v>
      </c>
      <c r="S540" s="11">
        <f t="shared" si="661"/>
        <v>11672.377489163879</v>
      </c>
      <c r="T540" s="11">
        <f t="shared" si="662"/>
        <v>15174.090735913043</v>
      </c>
      <c r="V540" s="4">
        <v>9</v>
      </c>
      <c r="W540" s="4">
        <v>9</v>
      </c>
      <c r="Y540" s="4">
        <v>9</v>
      </c>
      <c r="AB540" s="4">
        <f t="shared" ref="AB540" si="744">SUM(U540:AA540)</f>
        <v>27</v>
      </c>
      <c r="AC540" s="3">
        <f t="shared" ref="AC540" si="745">F540</f>
        <v>16</v>
      </c>
      <c r="AD540" s="42">
        <f t="shared" ref="AD540" si="746">G540+H540/60</f>
        <v>36.979999999999997</v>
      </c>
      <c r="AE540" s="3">
        <f t="shared" ref="AE540" si="747">I540</f>
        <v>58</v>
      </c>
      <c r="AF540" s="42">
        <f t="shared" ref="AF540" si="748">J540+K540/60</f>
        <v>57.585000000000001</v>
      </c>
      <c r="AJ540" s="3">
        <v>9</v>
      </c>
      <c r="AK540" s="3">
        <v>1</v>
      </c>
      <c r="AL540" t="s">
        <v>3062</v>
      </c>
    </row>
    <row r="541" spans="1:38" x14ac:dyDescent="0.2">
      <c r="A541" s="4">
        <v>1</v>
      </c>
      <c r="B541" s="4">
        <v>9</v>
      </c>
      <c r="C541" s="13" t="s">
        <v>1023</v>
      </c>
      <c r="D541" s="7">
        <v>1546100</v>
      </c>
      <c r="E541" s="7">
        <v>6535500</v>
      </c>
      <c r="F541" s="4">
        <v>16</v>
      </c>
      <c r="G541" s="9">
        <v>36</v>
      </c>
      <c r="H541" s="6">
        <v>21.06</v>
      </c>
      <c r="I541" s="7">
        <v>58</v>
      </c>
      <c r="J541" s="7">
        <v>56</v>
      </c>
      <c r="K541" s="12">
        <v>19.8</v>
      </c>
      <c r="L541" s="19">
        <f t="shared" si="715"/>
        <v>16.60585</v>
      </c>
      <c r="M541" s="19">
        <f t="shared" si="716"/>
        <v>58.938833333333335</v>
      </c>
      <c r="N541" s="11">
        <f t="shared" si="717"/>
        <v>93105.742855680379</v>
      </c>
      <c r="O541" s="11">
        <f t="shared" si="718"/>
        <v>110886.14467541207</v>
      </c>
      <c r="P541" s="22">
        <f t="shared" ref="P541:P604" si="749">SQRT(POWER(D541-D540,2)+POWER(E541-E540,2))/1000</f>
        <v>2.4069368500232824</v>
      </c>
      <c r="Q541" s="11">
        <f t="shared" ref="Q541:Q604" si="750">Q540+P541</f>
        <v>3730.6847589416798</v>
      </c>
      <c r="R541" s="7">
        <f t="shared" si="673"/>
        <v>521</v>
      </c>
      <c r="S541" s="11">
        <f t="shared" ref="S541:S604" si="751">Q541/R541*1628</f>
        <v>11657.494793775537</v>
      </c>
      <c r="T541" s="11">
        <f t="shared" ref="T541:T604" si="752">S541*1.3</f>
        <v>15154.743231908198</v>
      </c>
      <c r="V541" s="4">
        <v>9</v>
      </c>
      <c r="W541" s="4">
        <v>9</v>
      </c>
      <c r="AA541" s="4">
        <v>9</v>
      </c>
      <c r="AB541" s="4">
        <f t="shared" si="739"/>
        <v>27</v>
      </c>
      <c r="AC541" s="3">
        <f t="shared" si="702"/>
        <v>16</v>
      </c>
      <c r="AD541" s="42">
        <f t="shared" si="703"/>
        <v>36.350999999999999</v>
      </c>
      <c r="AE541" s="3">
        <f t="shared" si="704"/>
        <v>58</v>
      </c>
      <c r="AF541" s="42">
        <f t="shared" si="705"/>
        <v>56.33</v>
      </c>
      <c r="AJ541" s="3">
        <v>9</v>
      </c>
      <c r="AK541" s="3">
        <v>1</v>
      </c>
      <c r="AL541" t="s">
        <v>2345</v>
      </c>
    </row>
    <row r="542" spans="1:38" x14ac:dyDescent="0.2">
      <c r="A542" s="4">
        <v>1</v>
      </c>
      <c r="B542" s="4">
        <v>9</v>
      </c>
      <c r="C542" s="13" t="s">
        <v>1025</v>
      </c>
      <c r="D542" s="7">
        <v>1546000</v>
      </c>
      <c r="E542" s="7">
        <v>6538400</v>
      </c>
      <c r="F542" s="4">
        <v>16</v>
      </c>
      <c r="G542" s="9">
        <v>36</v>
      </c>
      <c r="H542" s="6">
        <v>16.98</v>
      </c>
      <c r="I542" s="7">
        <v>58</v>
      </c>
      <c r="J542" s="7">
        <v>57</v>
      </c>
      <c r="K542" s="12">
        <v>53.58</v>
      </c>
      <c r="L542" s="19">
        <f t="shared" si="715"/>
        <v>16.604716666666668</v>
      </c>
      <c r="M542" s="19">
        <f t="shared" si="716"/>
        <v>58.964883333333333</v>
      </c>
      <c r="N542" s="11">
        <f t="shared" si="717"/>
        <v>93106.07528182253</v>
      </c>
      <c r="O542" s="11">
        <f t="shared" si="718"/>
        <v>110886.33828100511</v>
      </c>
      <c r="P542" s="22">
        <f t="shared" si="749"/>
        <v>2.9017236257093817</v>
      </c>
      <c r="Q542" s="11">
        <f t="shared" si="750"/>
        <v>3733.5864825673893</v>
      </c>
      <c r="R542" s="7">
        <f t="shared" si="673"/>
        <v>522</v>
      </c>
      <c r="S542" s="11">
        <f t="shared" si="751"/>
        <v>11644.212248313621</v>
      </c>
      <c r="T542" s="11">
        <f t="shared" si="752"/>
        <v>15137.475922807707</v>
      </c>
      <c r="V542" s="4">
        <v>9</v>
      </c>
      <c r="W542" s="4">
        <v>9</v>
      </c>
      <c r="Y542" s="4">
        <v>9</v>
      </c>
      <c r="AB542" s="4">
        <f t="shared" si="739"/>
        <v>27</v>
      </c>
      <c r="AC542" s="3">
        <f t="shared" si="702"/>
        <v>16</v>
      </c>
      <c r="AD542" s="42">
        <f t="shared" si="703"/>
        <v>36.283000000000001</v>
      </c>
      <c r="AE542" s="3">
        <f t="shared" si="704"/>
        <v>58</v>
      </c>
      <c r="AF542" s="42">
        <f t="shared" si="705"/>
        <v>57.893000000000001</v>
      </c>
      <c r="AJ542" s="3">
        <v>9</v>
      </c>
      <c r="AK542" s="3">
        <v>1</v>
      </c>
      <c r="AL542" s="13" t="s">
        <v>3061</v>
      </c>
    </row>
    <row r="543" spans="1:38" x14ac:dyDescent="0.2">
      <c r="B543" s="4">
        <v>8</v>
      </c>
      <c r="C543" s="13" t="s">
        <v>1026</v>
      </c>
      <c r="D543" s="7">
        <v>1545400</v>
      </c>
      <c r="E543" s="7">
        <v>6541400</v>
      </c>
      <c r="F543" s="4">
        <v>16</v>
      </c>
      <c r="G543" s="9">
        <v>35</v>
      </c>
      <c r="H543" s="6">
        <v>41.58</v>
      </c>
      <c r="I543" s="7">
        <v>58</v>
      </c>
      <c r="J543" s="7">
        <v>59</v>
      </c>
      <c r="K543" s="12">
        <v>30.72</v>
      </c>
      <c r="L543" s="19">
        <f t="shared" si="715"/>
        <v>16.594883333333332</v>
      </c>
      <c r="M543" s="19">
        <f t="shared" si="716"/>
        <v>58.991866666666667</v>
      </c>
      <c r="N543" s="11">
        <f t="shared" si="717"/>
        <v>93125.089761603231</v>
      </c>
      <c r="O543" s="11">
        <f t="shared" si="718"/>
        <v>110886.47248547258</v>
      </c>
      <c r="P543" s="22">
        <f t="shared" si="749"/>
        <v>3.0594117081556709</v>
      </c>
      <c r="Q543" s="11">
        <f t="shared" si="750"/>
        <v>3736.6458942755448</v>
      </c>
      <c r="R543" s="7">
        <f t="shared" si="673"/>
        <v>523</v>
      </c>
      <c r="S543" s="11">
        <f t="shared" si="751"/>
        <v>11631.471349676074</v>
      </c>
      <c r="T543" s="11">
        <f t="shared" si="752"/>
        <v>15120.912754578896</v>
      </c>
      <c r="AB543" s="4">
        <f t="shared" si="739"/>
        <v>0</v>
      </c>
      <c r="AC543" s="3">
        <f t="shared" si="702"/>
        <v>16</v>
      </c>
      <c r="AD543" s="42">
        <f t="shared" si="703"/>
        <v>35.692999999999998</v>
      </c>
      <c r="AE543" s="3">
        <f t="shared" si="704"/>
        <v>58</v>
      </c>
      <c r="AF543" s="42">
        <f t="shared" si="705"/>
        <v>59.512</v>
      </c>
      <c r="AJ543" s="3">
        <v>9</v>
      </c>
      <c r="AK543" s="57"/>
      <c r="AL543" t="s">
        <v>278</v>
      </c>
    </row>
    <row r="544" spans="1:38" x14ac:dyDescent="0.2">
      <c r="B544" s="4">
        <v>8</v>
      </c>
      <c r="C544" s="13" t="s">
        <v>1027</v>
      </c>
      <c r="D544" s="7">
        <v>1538200</v>
      </c>
      <c r="E544" s="7">
        <v>6544800</v>
      </c>
      <c r="F544" s="4">
        <v>16</v>
      </c>
      <c r="G544" s="9">
        <v>28</v>
      </c>
      <c r="H544" s="6">
        <v>12.9</v>
      </c>
      <c r="I544" s="7">
        <v>59</v>
      </c>
      <c r="J544" s="7">
        <v>1</v>
      </c>
      <c r="K544" s="12">
        <v>23.16</v>
      </c>
      <c r="L544" s="19">
        <f t="shared" si="715"/>
        <v>16.47025</v>
      </c>
      <c r="M544" s="19">
        <f t="shared" si="716"/>
        <v>59.023099999999999</v>
      </c>
      <c r="N544" s="11">
        <f t="shared" si="717"/>
        <v>93392.632170124925</v>
      </c>
      <c r="O544" s="11">
        <f t="shared" si="718"/>
        <v>110885.39910645154</v>
      </c>
      <c r="P544" s="22">
        <f t="shared" si="749"/>
        <v>7.962411694957753</v>
      </c>
      <c r="Q544" s="11">
        <f t="shared" si="750"/>
        <v>3744.6083059705024</v>
      </c>
      <c r="R544" s="7">
        <f t="shared" si="673"/>
        <v>524</v>
      </c>
      <c r="S544" s="11">
        <f t="shared" si="751"/>
        <v>11634.012065114463</v>
      </c>
      <c r="T544" s="11">
        <f t="shared" si="752"/>
        <v>15124.215684648801</v>
      </c>
      <c r="AB544" s="4">
        <f t="shared" ref="AB544:AB565" si="753">SUM(U544:AA544)</f>
        <v>0</v>
      </c>
      <c r="AC544" s="3">
        <f t="shared" si="702"/>
        <v>16</v>
      </c>
      <c r="AD544" s="42">
        <f t="shared" si="703"/>
        <v>28.215</v>
      </c>
      <c r="AE544" s="3">
        <f t="shared" si="704"/>
        <v>59</v>
      </c>
      <c r="AF544" s="42">
        <f t="shared" si="705"/>
        <v>1.3860000000000001</v>
      </c>
      <c r="AJ544" s="3">
        <v>8</v>
      </c>
      <c r="AK544" s="57" t="s">
        <v>2998</v>
      </c>
      <c r="AL544" t="s">
        <v>2346</v>
      </c>
    </row>
    <row r="545" spans="1:38" x14ac:dyDescent="0.2">
      <c r="A545" s="4">
        <v>1</v>
      </c>
      <c r="B545" s="4">
        <v>8</v>
      </c>
      <c r="C545" s="13" t="s">
        <v>1028</v>
      </c>
      <c r="D545" s="7">
        <v>1536100</v>
      </c>
      <c r="E545" s="7">
        <v>6546300</v>
      </c>
      <c r="F545" s="4">
        <v>16</v>
      </c>
      <c r="G545" s="9">
        <v>26</v>
      </c>
      <c r="H545" s="6">
        <v>2.16</v>
      </c>
      <c r="I545" s="7">
        <v>59</v>
      </c>
      <c r="J545" s="7">
        <v>2</v>
      </c>
      <c r="K545" s="12">
        <v>12.3</v>
      </c>
      <c r="L545" s="19">
        <f t="shared" si="715"/>
        <v>16.433933333333332</v>
      </c>
      <c r="M545" s="19">
        <f t="shared" si="716"/>
        <v>59.036749999999998</v>
      </c>
      <c r="N545" s="11">
        <f t="shared" si="717"/>
        <v>93471.232287664956</v>
      </c>
      <c r="O545" s="11">
        <f t="shared" si="718"/>
        <v>110885.16898372624</v>
      </c>
      <c r="P545" s="22">
        <f t="shared" si="749"/>
        <v>2.5806975801127878</v>
      </c>
      <c r="Q545" s="11">
        <f t="shared" si="750"/>
        <v>3747.1890035506153</v>
      </c>
      <c r="R545" s="7">
        <f t="shared" ref="R545:R608" si="754">R544+1</f>
        <v>525</v>
      </c>
      <c r="S545" s="11">
        <f t="shared" si="751"/>
        <v>11619.85466243886</v>
      </c>
      <c r="T545" s="11">
        <f t="shared" si="752"/>
        <v>15105.811061170518</v>
      </c>
      <c r="AB545" s="4">
        <f t="shared" si="753"/>
        <v>0</v>
      </c>
      <c r="AC545" s="3">
        <f t="shared" si="702"/>
        <v>16</v>
      </c>
      <c r="AD545" s="42">
        <f t="shared" si="703"/>
        <v>26.036000000000001</v>
      </c>
      <c r="AE545" s="3">
        <f t="shared" si="704"/>
        <v>59</v>
      </c>
      <c r="AF545" s="42">
        <f t="shared" si="705"/>
        <v>2.2050000000000001</v>
      </c>
      <c r="AJ545" s="3">
        <v>9</v>
      </c>
      <c r="AK545" s="57" t="s">
        <v>2998</v>
      </c>
      <c r="AL545" t="s">
        <v>172</v>
      </c>
    </row>
    <row r="546" spans="1:38" x14ac:dyDescent="0.2">
      <c r="A546" s="4">
        <v>1</v>
      </c>
      <c r="B546" s="4">
        <v>8</v>
      </c>
      <c r="C546" s="13" t="s">
        <v>2347</v>
      </c>
      <c r="D546" s="7">
        <v>1536100</v>
      </c>
      <c r="E546" s="7">
        <v>6546300</v>
      </c>
      <c r="F546" s="4">
        <v>16</v>
      </c>
      <c r="G546" s="9">
        <v>26</v>
      </c>
      <c r="H546" s="6">
        <v>2.16</v>
      </c>
      <c r="I546" s="7">
        <v>59</v>
      </c>
      <c r="J546" s="7">
        <v>2</v>
      </c>
      <c r="K546" s="12">
        <v>12.3</v>
      </c>
      <c r="L546" s="19">
        <f t="shared" ref="L546" si="755">(H546/60+G546)/60+F546</f>
        <v>16.433933333333332</v>
      </c>
      <c r="M546" s="19">
        <f t="shared" ref="M546" si="756">(K546/60+J546)/60+I546</f>
        <v>59.036749999999998</v>
      </c>
      <c r="N546" s="11">
        <f t="shared" ref="N546" si="757">D546/L546</f>
        <v>93471.232287664956</v>
      </c>
      <c r="O546" s="11">
        <f t="shared" ref="O546" si="758">E546/M546</f>
        <v>110885.16898372624</v>
      </c>
      <c r="P546" s="22">
        <f t="shared" si="749"/>
        <v>0</v>
      </c>
      <c r="Q546" s="11">
        <f t="shared" si="750"/>
        <v>3747.1890035506153</v>
      </c>
      <c r="R546" s="7">
        <f t="shared" si="754"/>
        <v>526</v>
      </c>
      <c r="S546" s="11">
        <f t="shared" si="751"/>
        <v>11597.763683993158</v>
      </c>
      <c r="T546" s="11">
        <f t="shared" si="752"/>
        <v>15077.092789191107</v>
      </c>
      <c r="AB546" s="4">
        <f t="shared" ref="AB546" si="759">SUM(U546:AA546)</f>
        <v>0</v>
      </c>
      <c r="AC546" s="3">
        <f t="shared" ref="AC546" si="760">F546</f>
        <v>16</v>
      </c>
      <c r="AD546" s="42">
        <f t="shared" ref="AD546" si="761">G546+H546/60</f>
        <v>26.036000000000001</v>
      </c>
      <c r="AE546" s="3">
        <f t="shared" ref="AE546" si="762">I546</f>
        <v>59</v>
      </c>
      <c r="AF546" s="42">
        <f t="shared" ref="AF546" si="763">J546+K546/60</f>
        <v>2.2050000000000001</v>
      </c>
      <c r="AJ546" s="3">
        <v>9</v>
      </c>
      <c r="AL546" t="s">
        <v>172</v>
      </c>
    </row>
    <row r="547" spans="1:38" x14ac:dyDescent="0.2">
      <c r="B547" s="4">
        <v>7</v>
      </c>
      <c r="C547" s="13" t="s">
        <v>2348</v>
      </c>
      <c r="D547" s="7">
        <v>1533925</v>
      </c>
      <c r="E547" s="7">
        <v>6544600</v>
      </c>
      <c r="F547" s="4">
        <v>16</v>
      </c>
      <c r="G547" s="9">
        <v>23</v>
      </c>
      <c r="H547" s="6">
        <v>44.88</v>
      </c>
      <c r="I547" s="7">
        <v>59</v>
      </c>
      <c r="J547" s="7">
        <v>1</v>
      </c>
      <c r="K547" s="12">
        <v>18</v>
      </c>
      <c r="L547" s="19">
        <f t="shared" si="715"/>
        <v>16.395800000000001</v>
      </c>
      <c r="M547" s="19">
        <f t="shared" si="716"/>
        <v>59.021666666666668</v>
      </c>
      <c r="N547" s="11">
        <f t="shared" si="717"/>
        <v>93555.971651276544</v>
      </c>
      <c r="O547" s="11">
        <f t="shared" si="718"/>
        <v>110884.70335752406</v>
      </c>
      <c r="P547" s="22">
        <f t="shared" si="749"/>
        <v>2.7605479528528392</v>
      </c>
      <c r="Q547" s="11">
        <f t="shared" si="750"/>
        <v>3749.9495515034682</v>
      </c>
      <c r="R547" s="7">
        <f t="shared" si="754"/>
        <v>527</v>
      </c>
      <c r="S547" s="11">
        <f t="shared" si="751"/>
        <v>11584.284383012611</v>
      </c>
      <c r="T547" s="11">
        <f t="shared" si="752"/>
        <v>15059.569697916395</v>
      </c>
      <c r="AB547" s="4">
        <f t="shared" si="753"/>
        <v>0</v>
      </c>
      <c r="AC547" s="3">
        <f t="shared" si="702"/>
        <v>16</v>
      </c>
      <c r="AD547" s="42">
        <f t="shared" si="703"/>
        <v>23.748000000000001</v>
      </c>
      <c r="AE547" s="3">
        <f t="shared" si="704"/>
        <v>59</v>
      </c>
      <c r="AF547" s="42">
        <f t="shared" si="705"/>
        <v>1.3</v>
      </c>
      <c r="AJ547" s="3">
        <v>8</v>
      </c>
      <c r="AK547" s="57" t="s">
        <v>2998</v>
      </c>
      <c r="AL547" s="13" t="s">
        <v>2349</v>
      </c>
    </row>
    <row r="548" spans="1:38" x14ac:dyDescent="0.2">
      <c r="A548" s="4">
        <v>1</v>
      </c>
      <c r="B548" s="4">
        <v>9</v>
      </c>
      <c r="C548" s="13" t="s">
        <v>1029</v>
      </c>
      <c r="D548" s="7">
        <v>1533100</v>
      </c>
      <c r="E548" s="7">
        <v>6535100</v>
      </c>
      <c r="F548" s="4">
        <v>16</v>
      </c>
      <c r="G548" s="9">
        <v>22</v>
      </c>
      <c r="H548" s="6">
        <v>48</v>
      </c>
      <c r="I548" s="7">
        <v>58</v>
      </c>
      <c r="J548" s="7">
        <v>56</v>
      </c>
      <c r="K548" s="12">
        <v>11.16</v>
      </c>
      <c r="L548" s="19">
        <f t="shared" si="715"/>
        <v>16.38</v>
      </c>
      <c r="M548" s="19">
        <f t="shared" si="716"/>
        <v>58.936433333333333</v>
      </c>
      <c r="N548" s="11">
        <f t="shared" si="717"/>
        <v>93595.848595848598</v>
      </c>
      <c r="O548" s="11">
        <f t="shared" si="718"/>
        <v>110883.87318992836</v>
      </c>
      <c r="P548" s="22">
        <f t="shared" si="749"/>
        <v>9.5357550828447764</v>
      </c>
      <c r="Q548" s="11">
        <f t="shared" si="750"/>
        <v>3759.4853065863131</v>
      </c>
      <c r="R548" s="7">
        <f t="shared" si="754"/>
        <v>528</v>
      </c>
      <c r="S548" s="11">
        <f t="shared" si="751"/>
        <v>11591.746361974465</v>
      </c>
      <c r="T548" s="11">
        <f t="shared" si="752"/>
        <v>15069.270270566805</v>
      </c>
      <c r="V548" s="4">
        <v>9</v>
      </c>
      <c r="W548" s="4">
        <v>9</v>
      </c>
      <c r="Y548" s="4">
        <v>9</v>
      </c>
      <c r="Z548" s="4">
        <v>9</v>
      </c>
      <c r="AB548" s="4">
        <f t="shared" si="753"/>
        <v>36</v>
      </c>
      <c r="AC548" s="3">
        <f t="shared" si="702"/>
        <v>16</v>
      </c>
      <c r="AD548" s="42">
        <f t="shared" si="703"/>
        <v>22.8</v>
      </c>
      <c r="AE548" s="3">
        <f t="shared" si="704"/>
        <v>58</v>
      </c>
      <c r="AF548" s="42">
        <f t="shared" si="705"/>
        <v>56.186</v>
      </c>
      <c r="AJ548" s="3">
        <v>9</v>
      </c>
      <c r="AL548" s="13" t="s">
        <v>2350</v>
      </c>
    </row>
    <row r="549" spans="1:38" x14ac:dyDescent="0.2">
      <c r="A549" s="4">
        <v>1</v>
      </c>
      <c r="B549" s="4">
        <v>9</v>
      </c>
      <c r="C549" s="13" t="s">
        <v>1030</v>
      </c>
      <c r="D549" s="7">
        <v>1531400</v>
      </c>
      <c r="E549" s="7">
        <v>6549600</v>
      </c>
      <c r="F549" s="4">
        <v>16</v>
      </c>
      <c r="G549" s="9">
        <v>21</v>
      </c>
      <c r="H549" s="6">
        <v>9.18</v>
      </c>
      <c r="I549" s="7">
        <v>59</v>
      </c>
      <c r="J549" s="7">
        <v>4</v>
      </c>
      <c r="K549" s="12">
        <v>0.24</v>
      </c>
      <c r="L549" s="19">
        <f t="shared" si="715"/>
        <v>16.352550000000001</v>
      </c>
      <c r="M549" s="19">
        <f t="shared" si="716"/>
        <v>59.066733333333332</v>
      </c>
      <c r="N549" s="11">
        <f t="shared" si="717"/>
        <v>93649.00275492201</v>
      </c>
      <c r="O549" s="11">
        <f t="shared" si="718"/>
        <v>110884.75069441232</v>
      </c>
      <c r="P549" s="22">
        <f t="shared" si="749"/>
        <v>14.599315052426261</v>
      </c>
      <c r="Q549" s="11">
        <f t="shared" si="750"/>
        <v>3774.0846216387395</v>
      </c>
      <c r="R549" s="7">
        <f t="shared" si="754"/>
        <v>529</v>
      </c>
      <c r="S549" s="11">
        <f t="shared" si="751"/>
        <v>11614.763259031886</v>
      </c>
      <c r="T549" s="11">
        <f t="shared" si="752"/>
        <v>15099.192236741452</v>
      </c>
      <c r="AB549" s="4">
        <f t="shared" si="753"/>
        <v>0</v>
      </c>
      <c r="AC549" s="3">
        <f t="shared" si="702"/>
        <v>16</v>
      </c>
      <c r="AD549" s="42">
        <f t="shared" si="703"/>
        <v>21.152999999999999</v>
      </c>
      <c r="AE549" s="3">
        <f t="shared" si="704"/>
        <v>59</v>
      </c>
      <c r="AF549" s="42">
        <f t="shared" si="705"/>
        <v>4.0039999999999996</v>
      </c>
      <c r="AJ549" s="3">
        <v>9</v>
      </c>
      <c r="AK549" s="3">
        <v>1</v>
      </c>
      <c r="AL549" t="s">
        <v>607</v>
      </c>
    </row>
    <row r="550" spans="1:38" x14ac:dyDescent="0.2">
      <c r="B550" s="4">
        <v>7</v>
      </c>
      <c r="C550" s="13" t="s">
        <v>1031</v>
      </c>
      <c r="D550" s="7">
        <v>1516300</v>
      </c>
      <c r="E550" s="7">
        <v>6544600</v>
      </c>
      <c r="F550" s="4">
        <v>16</v>
      </c>
      <c r="G550" s="9">
        <v>5</v>
      </c>
      <c r="H550" s="6">
        <v>20.22</v>
      </c>
      <c r="I550" s="7">
        <v>59</v>
      </c>
      <c r="J550" s="7">
        <v>1</v>
      </c>
      <c r="K550" s="12">
        <v>21.72</v>
      </c>
      <c r="L550" s="19">
        <f t="shared" si="715"/>
        <v>16.088950000000001</v>
      </c>
      <c r="M550" s="19">
        <f t="shared" si="716"/>
        <v>59.0227</v>
      </c>
      <c r="N550" s="11">
        <f t="shared" si="717"/>
        <v>94244.807771793683</v>
      </c>
      <c r="O550" s="11">
        <f t="shared" si="718"/>
        <v>110882.76205595474</v>
      </c>
      <c r="P550" s="22">
        <f t="shared" si="749"/>
        <v>15.906288064787461</v>
      </c>
      <c r="Q550" s="11">
        <f t="shared" si="750"/>
        <v>3789.990909703527</v>
      </c>
      <c r="R550" s="7">
        <f t="shared" si="754"/>
        <v>530</v>
      </c>
      <c r="S550" s="11">
        <f t="shared" si="751"/>
        <v>11641.707926410079</v>
      </c>
      <c r="T550" s="11">
        <f t="shared" si="752"/>
        <v>15134.220304333103</v>
      </c>
      <c r="AB550" s="4">
        <f t="shared" si="753"/>
        <v>0</v>
      </c>
      <c r="AC550" s="3">
        <f t="shared" si="702"/>
        <v>16</v>
      </c>
      <c r="AD550" s="42">
        <f t="shared" si="703"/>
        <v>5.3369999999999997</v>
      </c>
      <c r="AE550" s="3">
        <f t="shared" si="704"/>
        <v>59</v>
      </c>
      <c r="AF550" s="42">
        <f t="shared" si="705"/>
        <v>1.3620000000000001</v>
      </c>
      <c r="AJ550" s="3">
        <v>9</v>
      </c>
      <c r="AL550" s="13" t="s">
        <v>2351</v>
      </c>
    </row>
    <row r="551" spans="1:38" x14ac:dyDescent="0.2">
      <c r="B551" s="4">
        <v>7</v>
      </c>
      <c r="C551" s="13" t="s">
        <v>1032</v>
      </c>
      <c r="D551" s="7">
        <v>1505300</v>
      </c>
      <c r="E551" s="7">
        <v>6539900</v>
      </c>
      <c r="F551" s="4">
        <v>15</v>
      </c>
      <c r="G551" s="9">
        <v>53</v>
      </c>
      <c r="H551" s="6">
        <v>50.4</v>
      </c>
      <c r="I551" s="7">
        <v>58</v>
      </c>
      <c r="J551" s="7">
        <v>58</v>
      </c>
      <c r="K551" s="12">
        <v>50.82</v>
      </c>
      <c r="L551" s="19">
        <f t="shared" si="715"/>
        <v>15.897333333333334</v>
      </c>
      <c r="M551" s="19">
        <f t="shared" si="716"/>
        <v>58.980783333333335</v>
      </c>
      <c r="N551" s="11">
        <f t="shared" si="717"/>
        <v>94688.836702172266</v>
      </c>
      <c r="O551" s="11">
        <f t="shared" si="718"/>
        <v>110881.87762850443</v>
      </c>
      <c r="P551" s="22">
        <f t="shared" si="749"/>
        <v>11.962023240238249</v>
      </c>
      <c r="Q551" s="11">
        <f t="shared" si="750"/>
        <v>3801.9529329437651</v>
      </c>
      <c r="R551" s="7">
        <f t="shared" si="754"/>
        <v>531</v>
      </c>
      <c r="S551" s="11">
        <f t="shared" si="751"/>
        <v>11656.458333017796</v>
      </c>
      <c r="T551" s="11">
        <f t="shared" si="752"/>
        <v>15153.395832923135</v>
      </c>
      <c r="W551" s="4">
        <v>9</v>
      </c>
      <c r="AB551" s="4">
        <f t="shared" si="753"/>
        <v>9</v>
      </c>
      <c r="AC551" s="3">
        <f t="shared" si="702"/>
        <v>15</v>
      </c>
      <c r="AD551" s="42">
        <f t="shared" si="703"/>
        <v>53.84</v>
      </c>
      <c r="AE551" s="3">
        <f t="shared" si="704"/>
        <v>58</v>
      </c>
      <c r="AF551" s="42">
        <f t="shared" si="705"/>
        <v>58.847000000000001</v>
      </c>
      <c r="AJ551" s="3">
        <v>9</v>
      </c>
      <c r="AL551" t="s">
        <v>29</v>
      </c>
    </row>
    <row r="552" spans="1:38" x14ac:dyDescent="0.2">
      <c r="B552" s="4">
        <v>9</v>
      </c>
      <c r="C552" s="13" t="s">
        <v>1033</v>
      </c>
      <c r="D552" s="7">
        <v>1501100</v>
      </c>
      <c r="E552" s="7">
        <v>6546800</v>
      </c>
      <c r="F552" s="4">
        <v>15</v>
      </c>
      <c r="G552" s="9">
        <v>49</v>
      </c>
      <c r="H552" s="6">
        <v>27.6</v>
      </c>
      <c r="I552" s="7">
        <v>59</v>
      </c>
      <c r="J552" s="7">
        <v>2</v>
      </c>
      <c r="K552" s="12">
        <v>33.9</v>
      </c>
      <c r="L552" s="19">
        <f t="shared" ref="L552:L578" si="764">(H552/60+G552)/60+F552</f>
        <v>15.824333333333334</v>
      </c>
      <c r="M552" s="19">
        <f t="shared" ref="M552:M578" si="765">(K552/60+J552)/60+I552</f>
        <v>59.042749999999998</v>
      </c>
      <c r="N552" s="11">
        <f>D552/L552</f>
        <v>94860.236344869714</v>
      </c>
      <c r="O552" s="11">
        <f>E552/M552</f>
        <v>110882.36913084165</v>
      </c>
      <c r="P552" s="22">
        <f t="shared" si="749"/>
        <v>8.0777472107017552</v>
      </c>
      <c r="Q552" s="11">
        <f t="shared" si="750"/>
        <v>3810.0306801544666</v>
      </c>
      <c r="R552" s="7">
        <f t="shared" si="754"/>
        <v>532</v>
      </c>
      <c r="S552" s="11">
        <f t="shared" si="751"/>
        <v>11659.266818217053</v>
      </c>
      <c r="T552" s="11">
        <f t="shared" si="752"/>
        <v>15157.04686368217</v>
      </c>
      <c r="W552" s="4">
        <v>9</v>
      </c>
      <c r="AB552" s="4">
        <f t="shared" si="753"/>
        <v>9</v>
      </c>
      <c r="AC552" s="3">
        <f t="shared" si="702"/>
        <v>15</v>
      </c>
      <c r="AD552" s="42">
        <f t="shared" si="703"/>
        <v>49.46</v>
      </c>
      <c r="AE552" s="3">
        <f t="shared" si="704"/>
        <v>59</v>
      </c>
      <c r="AF552" s="42">
        <f t="shared" si="705"/>
        <v>2.5649999999999999</v>
      </c>
      <c r="AJ552" s="3">
        <v>9</v>
      </c>
      <c r="AK552" s="3">
        <v>1</v>
      </c>
      <c r="AL552" t="s">
        <v>227</v>
      </c>
    </row>
    <row r="553" spans="1:38" x14ac:dyDescent="0.2">
      <c r="A553" s="4">
        <v>1</v>
      </c>
      <c r="B553" s="4">
        <v>9</v>
      </c>
      <c r="C553" s="13" t="s">
        <v>2352</v>
      </c>
      <c r="D553" s="7">
        <v>1513400</v>
      </c>
      <c r="E553" s="7">
        <v>6558800</v>
      </c>
      <c r="F553" s="4">
        <v>16</v>
      </c>
      <c r="G553" s="9">
        <v>2</v>
      </c>
      <c r="H553" s="6">
        <v>21.54</v>
      </c>
      <c r="I553" s="7">
        <v>59</v>
      </c>
      <c r="J553" s="7">
        <v>9</v>
      </c>
      <c r="K553" s="12">
        <v>0.96</v>
      </c>
      <c r="L553" s="19">
        <f t="shared" si="764"/>
        <v>16.039316666666668</v>
      </c>
      <c r="M553" s="19">
        <f t="shared" si="765"/>
        <v>59.150266666666667</v>
      </c>
      <c r="N553" s="11">
        <f>D553/L553</f>
        <v>94355.640670477427</v>
      </c>
      <c r="O553" s="11">
        <f>E553/M553</f>
        <v>110883.69283204133</v>
      </c>
      <c r="P553" s="22">
        <f t="shared" si="749"/>
        <v>17.184004189943622</v>
      </c>
      <c r="Q553" s="11">
        <f t="shared" si="750"/>
        <v>3827.2146843444102</v>
      </c>
      <c r="R553" s="7">
        <f t="shared" si="754"/>
        <v>533</v>
      </c>
      <c r="S553" s="11">
        <f t="shared" si="751"/>
        <v>11689.878998335271</v>
      </c>
      <c r="T553" s="11">
        <f t="shared" si="752"/>
        <v>15196.842697835853</v>
      </c>
      <c r="W553" s="4">
        <v>9</v>
      </c>
      <c r="AB553" s="4">
        <f t="shared" si="753"/>
        <v>9</v>
      </c>
      <c r="AC553" s="3">
        <f t="shared" si="702"/>
        <v>16</v>
      </c>
      <c r="AD553" s="42">
        <f t="shared" si="703"/>
        <v>2.359</v>
      </c>
      <c r="AE553" s="3">
        <f t="shared" si="704"/>
        <v>59</v>
      </c>
      <c r="AF553" s="42">
        <f t="shared" si="705"/>
        <v>9.016</v>
      </c>
      <c r="AJ553" s="3">
        <v>9</v>
      </c>
      <c r="AL553" s="13" t="s">
        <v>2353</v>
      </c>
    </row>
    <row r="554" spans="1:38" x14ac:dyDescent="0.2">
      <c r="B554" s="4">
        <v>8</v>
      </c>
      <c r="C554" s="13" t="s">
        <v>1034</v>
      </c>
      <c r="D554" s="7">
        <v>1510800</v>
      </c>
      <c r="E554" s="7">
        <v>6573500</v>
      </c>
      <c r="F554" s="4">
        <v>15</v>
      </c>
      <c r="G554" s="9">
        <v>59</v>
      </c>
      <c r="H554" s="6">
        <v>40.619999999999997</v>
      </c>
      <c r="I554" s="7">
        <v>59</v>
      </c>
      <c r="J554" s="7">
        <v>16</v>
      </c>
      <c r="K554" s="12">
        <v>56.28</v>
      </c>
      <c r="L554" s="19">
        <f t="shared" ref="L554" si="766">(H554/60+G554)/60+F554</f>
        <v>15.994616666666667</v>
      </c>
      <c r="M554" s="19">
        <f t="shared" ref="M554" si="767">(K554/60+J554)/60+I554</f>
        <v>59.282299999999999</v>
      </c>
      <c r="N554" s="11">
        <f t="shared" ref="N554" si="768">D554/L554</f>
        <v>94456.780771030244</v>
      </c>
      <c r="O554" s="11">
        <f t="shared" ref="O554" si="769">E554/M554</f>
        <v>110884.6991429145</v>
      </c>
      <c r="P554" s="22">
        <f t="shared" si="749"/>
        <v>14.928161306738348</v>
      </c>
      <c r="Q554" s="11">
        <f t="shared" si="750"/>
        <v>3842.1428456511485</v>
      </c>
      <c r="R554" s="7">
        <f t="shared" si="754"/>
        <v>534</v>
      </c>
      <c r="S554" s="11">
        <f t="shared" si="751"/>
        <v>11713.499162397135</v>
      </c>
      <c r="T554" s="11">
        <f t="shared" si="752"/>
        <v>15227.548911116275</v>
      </c>
      <c r="AB554" s="4">
        <f t="shared" ref="AB554" si="770">SUM(U554:AA554)</f>
        <v>0</v>
      </c>
      <c r="AC554" s="3">
        <f t="shared" ref="AC554" si="771">F554</f>
        <v>15</v>
      </c>
      <c r="AD554" s="42">
        <f t="shared" ref="AD554" si="772">G554+H554/60</f>
        <v>59.677</v>
      </c>
      <c r="AE554" s="3">
        <f t="shared" ref="AE554" si="773">I554</f>
        <v>59</v>
      </c>
      <c r="AF554" s="42">
        <f t="shared" ref="AF554" si="774">J554+K554/60</f>
        <v>16.937999999999999</v>
      </c>
      <c r="AJ554" s="3">
        <v>9</v>
      </c>
      <c r="AL554" t="s">
        <v>221</v>
      </c>
    </row>
    <row r="555" spans="1:38" x14ac:dyDescent="0.2">
      <c r="B555" s="4">
        <v>7</v>
      </c>
      <c r="C555" s="13" t="s">
        <v>1035</v>
      </c>
      <c r="D555" s="7">
        <v>1517200</v>
      </c>
      <c r="E555" s="7">
        <v>6574200</v>
      </c>
      <c r="F555" s="4">
        <v>16</v>
      </c>
      <c r="G555" s="9">
        <v>6</v>
      </c>
      <c r="H555" s="6">
        <v>24.96</v>
      </c>
      <c r="I555" s="7">
        <v>59</v>
      </c>
      <c r="J555" s="7">
        <v>17</v>
      </c>
      <c r="K555" s="12">
        <v>18.12</v>
      </c>
      <c r="L555" s="19">
        <f t="shared" si="764"/>
        <v>16.106933333333334</v>
      </c>
      <c r="M555" s="19">
        <f t="shared" si="765"/>
        <v>59.288366666666668</v>
      </c>
      <c r="N555" s="11">
        <f t="shared" ref="N555:O557" si="775">D555/L555</f>
        <v>94195.460340060585</v>
      </c>
      <c r="O555" s="11">
        <f t="shared" si="775"/>
        <v>110885.1595956711</v>
      </c>
      <c r="P555" s="22">
        <f t="shared" si="749"/>
        <v>6.4381674411279493</v>
      </c>
      <c r="Q555" s="11">
        <f t="shared" si="750"/>
        <v>3848.5810130922764</v>
      </c>
      <c r="R555" s="7">
        <f t="shared" si="754"/>
        <v>535</v>
      </c>
      <c r="S555" s="11">
        <f t="shared" si="751"/>
        <v>11711.196054792947</v>
      </c>
      <c r="T555" s="11">
        <f t="shared" si="752"/>
        <v>15224.554871230832</v>
      </c>
      <c r="U555" s="4">
        <v>9</v>
      </c>
      <c r="AA555" s="4">
        <v>9</v>
      </c>
      <c r="AB555" s="4">
        <f>SUM(U555:AA555)+31</f>
        <v>49</v>
      </c>
      <c r="AC555" s="3">
        <f t="shared" si="702"/>
        <v>16</v>
      </c>
      <c r="AD555" s="42">
        <f t="shared" si="703"/>
        <v>6.4160000000000004</v>
      </c>
      <c r="AE555" s="3">
        <f t="shared" si="704"/>
        <v>59</v>
      </c>
      <c r="AF555" s="42">
        <f t="shared" si="705"/>
        <v>17.302</v>
      </c>
      <c r="AG555" s="4">
        <v>1</v>
      </c>
      <c r="AJ555" s="3">
        <v>7</v>
      </c>
      <c r="AL555" s="13" t="s">
        <v>2354</v>
      </c>
    </row>
    <row r="556" spans="1:38" x14ac:dyDescent="0.2">
      <c r="B556" s="4">
        <v>8</v>
      </c>
      <c r="C556" s="13" t="s">
        <v>1036</v>
      </c>
      <c r="D556" s="7">
        <v>1516900</v>
      </c>
      <c r="E556" s="7">
        <v>6588800</v>
      </c>
      <c r="F556" s="4">
        <v>16</v>
      </c>
      <c r="G556" s="9">
        <v>6</v>
      </c>
      <c r="H556" s="6">
        <v>10.44</v>
      </c>
      <c r="I556" s="7">
        <v>59</v>
      </c>
      <c r="J556" s="7">
        <v>25</v>
      </c>
      <c r="K556" s="12">
        <v>9.9600000000000009</v>
      </c>
      <c r="L556" s="19">
        <f t="shared" si="764"/>
        <v>16.102900000000002</v>
      </c>
      <c r="M556" s="19">
        <f t="shared" si="765"/>
        <v>59.41943333333333</v>
      </c>
      <c r="N556" s="11">
        <f t="shared" si="775"/>
        <v>94200.423526197133</v>
      </c>
      <c r="O556" s="11">
        <f t="shared" si="775"/>
        <v>110886.28131200623</v>
      </c>
      <c r="P556" s="22">
        <f t="shared" si="749"/>
        <v>14.603081866510232</v>
      </c>
      <c r="Q556" s="11">
        <f t="shared" si="750"/>
        <v>3863.1840949587868</v>
      </c>
      <c r="R556" s="7">
        <f t="shared" si="754"/>
        <v>536</v>
      </c>
      <c r="S556" s="11">
        <f t="shared" si="751"/>
        <v>11733.700945136017</v>
      </c>
      <c r="T556" s="11">
        <f t="shared" si="752"/>
        <v>15253.811228676823</v>
      </c>
      <c r="U556" s="4">
        <v>9</v>
      </c>
      <c r="AB556" s="4">
        <f t="shared" si="753"/>
        <v>9</v>
      </c>
      <c r="AC556" s="3">
        <f t="shared" si="702"/>
        <v>16</v>
      </c>
      <c r="AD556" s="42">
        <f t="shared" si="703"/>
        <v>6.1740000000000004</v>
      </c>
      <c r="AE556" s="3">
        <f t="shared" si="704"/>
        <v>59</v>
      </c>
      <c r="AF556" s="42">
        <f t="shared" si="705"/>
        <v>25.166</v>
      </c>
      <c r="AG556" s="4">
        <v>1</v>
      </c>
      <c r="AJ556" s="3">
        <v>9</v>
      </c>
      <c r="AK556" s="57" t="s">
        <v>3015</v>
      </c>
      <c r="AL556" t="s">
        <v>500</v>
      </c>
    </row>
    <row r="557" spans="1:38" x14ac:dyDescent="0.2">
      <c r="B557" s="4">
        <v>9</v>
      </c>
      <c r="C557" s="13" t="s">
        <v>1037</v>
      </c>
      <c r="D557" s="7">
        <v>1530300</v>
      </c>
      <c r="E557" s="7">
        <v>6589600</v>
      </c>
      <c r="F557" s="4">
        <v>16</v>
      </c>
      <c r="G557" s="9">
        <v>20</v>
      </c>
      <c r="H557" s="6">
        <v>20.16</v>
      </c>
      <c r="I557" s="7">
        <v>59</v>
      </c>
      <c r="J557" s="7">
        <v>25</v>
      </c>
      <c r="K557" s="12">
        <v>33.119999999999997</v>
      </c>
      <c r="L557" s="19">
        <f t="shared" si="764"/>
        <v>16.338933333333333</v>
      </c>
      <c r="M557" s="19">
        <f t="shared" si="765"/>
        <v>59.425866666666664</v>
      </c>
      <c r="N557" s="11">
        <f t="shared" si="775"/>
        <v>93659.724829038212</v>
      </c>
      <c r="O557" s="11">
        <f t="shared" si="775"/>
        <v>110887.73912146002</v>
      </c>
      <c r="P557" s="22">
        <f t="shared" si="749"/>
        <v>13.423859355639868</v>
      </c>
      <c r="Q557" s="11">
        <f t="shared" si="750"/>
        <v>3876.6079543144265</v>
      </c>
      <c r="R557" s="7">
        <f t="shared" si="754"/>
        <v>537</v>
      </c>
      <c r="S557" s="11">
        <f t="shared" si="751"/>
        <v>11752.547019783773</v>
      </c>
      <c r="T557" s="11">
        <f t="shared" si="752"/>
        <v>15278.311125718905</v>
      </c>
      <c r="AB557" s="4">
        <f t="shared" si="753"/>
        <v>0</v>
      </c>
      <c r="AC557" s="3">
        <f t="shared" si="702"/>
        <v>16</v>
      </c>
      <c r="AD557" s="42">
        <f t="shared" si="703"/>
        <v>20.335999999999999</v>
      </c>
      <c r="AE557" s="3">
        <f t="shared" si="704"/>
        <v>59</v>
      </c>
      <c r="AF557" s="42">
        <f t="shared" si="705"/>
        <v>25.552</v>
      </c>
      <c r="AJ557" s="3">
        <v>9</v>
      </c>
      <c r="AK557" s="3">
        <v>1</v>
      </c>
      <c r="AL557" t="s">
        <v>102</v>
      </c>
    </row>
    <row r="558" spans="1:38" x14ac:dyDescent="0.2">
      <c r="B558" s="4">
        <v>9</v>
      </c>
      <c r="C558" s="13" t="s">
        <v>2355</v>
      </c>
      <c r="D558" s="7">
        <v>1530300</v>
      </c>
      <c r="E558" s="7">
        <v>6589600</v>
      </c>
      <c r="F558" s="4">
        <v>16</v>
      </c>
      <c r="G558" s="9">
        <v>20</v>
      </c>
      <c r="H558" s="6">
        <v>20.16</v>
      </c>
      <c r="I558" s="7">
        <v>59</v>
      </c>
      <c r="J558" s="7">
        <v>25</v>
      </c>
      <c r="K558" s="12">
        <v>33.119999999999997</v>
      </c>
      <c r="L558" s="19">
        <f t="shared" ref="L558" si="776">(H558/60+G558)/60+F558</f>
        <v>16.338933333333333</v>
      </c>
      <c r="M558" s="19">
        <f t="shared" ref="M558" si="777">(K558/60+J558)/60+I558</f>
        <v>59.425866666666664</v>
      </c>
      <c r="N558" s="11">
        <f t="shared" ref="N558" si="778">D558/L558</f>
        <v>93659.724829038212</v>
      </c>
      <c r="O558" s="11">
        <f t="shared" ref="O558" si="779">E558/M558</f>
        <v>110887.73912146002</v>
      </c>
      <c r="P558" s="22">
        <f t="shared" si="749"/>
        <v>0</v>
      </c>
      <c r="Q558" s="11">
        <f t="shared" si="750"/>
        <v>3876.6079543144265</v>
      </c>
      <c r="R558" s="7">
        <f t="shared" si="754"/>
        <v>538</v>
      </c>
      <c r="S558" s="11">
        <f t="shared" si="751"/>
        <v>11730.702136847372</v>
      </c>
      <c r="T558" s="11">
        <f t="shared" si="752"/>
        <v>15249.912777901585</v>
      </c>
      <c r="AB558" s="4">
        <f t="shared" ref="AB558" si="780">SUM(U558:AA558)</f>
        <v>0</v>
      </c>
      <c r="AC558" s="3">
        <f t="shared" ref="AC558" si="781">F558</f>
        <v>16</v>
      </c>
      <c r="AD558" s="42">
        <f t="shared" ref="AD558" si="782">G558+H558/60</f>
        <v>20.335999999999999</v>
      </c>
      <c r="AE558" s="3">
        <f t="shared" ref="AE558" si="783">I558</f>
        <v>59</v>
      </c>
      <c r="AF558" s="42">
        <f t="shared" ref="AF558" si="784">J558+K558/60</f>
        <v>25.552</v>
      </c>
      <c r="AJ558" s="3">
        <v>9</v>
      </c>
      <c r="AK558" s="3">
        <v>1</v>
      </c>
      <c r="AL558" t="s">
        <v>102</v>
      </c>
    </row>
    <row r="559" spans="1:38" x14ac:dyDescent="0.2">
      <c r="B559" s="4">
        <v>8</v>
      </c>
      <c r="C559" s="13" t="s">
        <v>2837</v>
      </c>
      <c r="D559" s="29">
        <v>1530281</v>
      </c>
      <c r="E559" s="29">
        <v>6589585</v>
      </c>
      <c r="F559" s="23"/>
      <c r="G559" s="10"/>
      <c r="H559" s="38"/>
      <c r="I559" s="8"/>
      <c r="J559" s="8"/>
      <c r="K559" s="17"/>
      <c r="L559" s="20"/>
      <c r="M559" s="20"/>
      <c r="N559" s="16"/>
      <c r="O559" s="16"/>
      <c r="P559" s="22">
        <f t="shared" si="749"/>
        <v>2.4207436873820411E-2</v>
      </c>
      <c r="Q559" s="11">
        <f t="shared" si="750"/>
        <v>3876.6321617513004</v>
      </c>
      <c r="R559" s="7">
        <f t="shared" si="754"/>
        <v>539</v>
      </c>
      <c r="S559" s="11">
        <f t="shared" si="751"/>
        <v>11709.011427330457</v>
      </c>
      <c r="T559" s="11">
        <f t="shared" si="752"/>
        <v>15221.714855529595</v>
      </c>
      <c r="AB559" s="4">
        <f t="shared" ref="AB559:AB563" si="785">SUM(U559:AA559)</f>
        <v>0</v>
      </c>
      <c r="AC559" s="3">
        <f t="shared" ref="AC559:AC563" si="786">F559</f>
        <v>0</v>
      </c>
      <c r="AD559" s="42">
        <f t="shared" ref="AD559:AD563" si="787">G559+H559/60</f>
        <v>0</v>
      </c>
      <c r="AE559" s="3">
        <f t="shared" ref="AE559:AE563" si="788">I559</f>
        <v>0</v>
      </c>
      <c r="AF559" s="42">
        <f t="shared" ref="AF559:AF563" si="789">J559+K559/60</f>
        <v>0</v>
      </c>
      <c r="AG559" s="23"/>
      <c r="AH559" s="23"/>
      <c r="AI559" s="23"/>
      <c r="AJ559" s="57">
        <v>9</v>
      </c>
      <c r="AK559" s="57" t="s">
        <v>2998</v>
      </c>
      <c r="AL559" s="13" t="s">
        <v>2947</v>
      </c>
    </row>
    <row r="560" spans="1:38" x14ac:dyDescent="0.2">
      <c r="B560" s="4">
        <v>8</v>
      </c>
      <c r="C560" s="13" t="s">
        <v>2838</v>
      </c>
      <c r="D560" s="29">
        <v>1530291</v>
      </c>
      <c r="E560" s="29">
        <v>6589587</v>
      </c>
      <c r="G560" s="9"/>
      <c r="I560" s="7"/>
      <c r="J560" s="7"/>
      <c r="K560" s="12"/>
      <c r="L560" s="19"/>
      <c r="M560" s="19"/>
      <c r="N560" s="11"/>
      <c r="O560" s="11"/>
      <c r="P560" s="22">
        <f t="shared" si="749"/>
        <v>1.0198039027185569E-2</v>
      </c>
      <c r="Q560" s="11">
        <f t="shared" si="750"/>
        <v>3876.6423597903276</v>
      </c>
      <c r="R560" s="7">
        <f t="shared" si="754"/>
        <v>540</v>
      </c>
      <c r="S560" s="11">
        <f t="shared" si="751"/>
        <v>11687.358818034543</v>
      </c>
      <c r="T560" s="11">
        <f t="shared" si="752"/>
        <v>15193.566463444906</v>
      </c>
      <c r="AB560" s="4">
        <f t="shared" si="785"/>
        <v>0</v>
      </c>
      <c r="AC560" s="3">
        <f t="shared" si="786"/>
        <v>0</v>
      </c>
      <c r="AD560" s="42">
        <f t="shared" si="787"/>
        <v>0</v>
      </c>
      <c r="AE560" s="3">
        <f t="shared" si="788"/>
        <v>0</v>
      </c>
      <c r="AF560" s="42">
        <f t="shared" si="789"/>
        <v>0</v>
      </c>
      <c r="AJ560" s="57">
        <v>9</v>
      </c>
      <c r="AK560" s="57" t="s">
        <v>2998</v>
      </c>
      <c r="AL560" t="s">
        <v>102</v>
      </c>
    </row>
    <row r="561" spans="2:38" x14ac:dyDescent="0.2">
      <c r="B561" s="4">
        <v>8</v>
      </c>
      <c r="C561" s="13" t="s">
        <v>2847</v>
      </c>
      <c r="D561" s="29">
        <v>1530284</v>
      </c>
      <c r="E561" s="29">
        <v>6589604</v>
      </c>
      <c r="G561" s="9"/>
      <c r="I561" s="7"/>
      <c r="J561" s="7"/>
      <c r="K561" s="12"/>
      <c r="L561" s="19"/>
      <c r="M561" s="19"/>
      <c r="N561" s="11"/>
      <c r="O561" s="11"/>
      <c r="P561" s="22">
        <f t="shared" si="749"/>
        <v>1.8384776310850236E-2</v>
      </c>
      <c r="Q561" s="11">
        <f t="shared" si="750"/>
        <v>3876.6607445666386</v>
      </c>
      <c r="R561" s="7">
        <f t="shared" si="754"/>
        <v>541</v>
      </c>
      <c r="S561" s="11">
        <f t="shared" si="751"/>
        <v>11665.810891228259</v>
      </c>
      <c r="T561" s="11">
        <f t="shared" si="752"/>
        <v>15165.554158596737</v>
      </c>
      <c r="AB561" s="4">
        <f t="shared" si="785"/>
        <v>0</v>
      </c>
      <c r="AC561" s="3">
        <f t="shared" si="786"/>
        <v>0</v>
      </c>
      <c r="AD561" s="42">
        <f t="shared" si="787"/>
        <v>0</v>
      </c>
      <c r="AE561" s="3">
        <f t="shared" si="788"/>
        <v>0</v>
      </c>
      <c r="AF561" s="42">
        <f t="shared" si="789"/>
        <v>0</v>
      </c>
      <c r="AJ561" s="57">
        <v>9</v>
      </c>
      <c r="AL561" s="13" t="s">
        <v>2948</v>
      </c>
    </row>
    <row r="562" spans="2:38" x14ac:dyDescent="0.2">
      <c r="B562" s="4">
        <v>8</v>
      </c>
      <c r="C562" s="13" t="s">
        <v>2843</v>
      </c>
      <c r="D562" s="29">
        <v>1530329</v>
      </c>
      <c r="E562" s="29">
        <v>6589612</v>
      </c>
      <c r="F562" s="4">
        <v>16</v>
      </c>
      <c r="G562" s="9">
        <v>20</v>
      </c>
      <c r="H562" s="6">
        <v>22.08</v>
      </c>
      <c r="I562" s="7">
        <v>59</v>
      </c>
      <c r="J562" s="7">
        <v>25</v>
      </c>
      <c r="K562" s="12">
        <v>33.479999999999997</v>
      </c>
      <c r="L562" s="19">
        <f t="shared" ref="L562" si="790">(H562/60+G562)/60+F562</f>
        <v>16.339466666666667</v>
      </c>
      <c r="M562" s="19">
        <f t="shared" ref="M562" si="791">(K562/60+J562)/60+I562</f>
        <v>59.425966666666667</v>
      </c>
      <c r="N562" s="11">
        <f t="shared" ref="N562" si="792">D562/L562</f>
        <v>93658.442544024292</v>
      </c>
      <c r="O562" s="11">
        <f t="shared" ref="O562" si="793">E562/M562</f>
        <v>110887.75445526338</v>
      </c>
      <c r="P562" s="22">
        <f t="shared" si="749"/>
        <v>4.5705579528105757E-2</v>
      </c>
      <c r="Q562" s="11">
        <f t="shared" si="750"/>
        <v>3876.7064501461668</v>
      </c>
      <c r="R562" s="7">
        <f t="shared" si="754"/>
        <v>542</v>
      </c>
      <c r="S562" s="11">
        <f t="shared" si="751"/>
        <v>11644.424540291438</v>
      </c>
      <c r="T562" s="11">
        <f t="shared" si="752"/>
        <v>15137.75190237887</v>
      </c>
      <c r="AB562" s="4">
        <f t="shared" si="785"/>
        <v>0</v>
      </c>
      <c r="AC562" s="3">
        <f t="shared" si="786"/>
        <v>16</v>
      </c>
      <c r="AD562" s="42">
        <f t="shared" si="787"/>
        <v>20.367999999999999</v>
      </c>
      <c r="AE562" s="3">
        <f t="shared" si="788"/>
        <v>59</v>
      </c>
      <c r="AF562" s="42">
        <f t="shared" si="789"/>
        <v>25.558</v>
      </c>
      <c r="AJ562" s="57">
        <v>9</v>
      </c>
      <c r="AK562" s="57" t="s">
        <v>2998</v>
      </c>
      <c r="AL562" t="s">
        <v>102</v>
      </c>
    </row>
    <row r="563" spans="2:38" x14ac:dyDescent="0.2">
      <c r="B563" s="4">
        <v>9</v>
      </c>
      <c r="C563" s="13" t="s">
        <v>2848</v>
      </c>
      <c r="D563" s="29">
        <v>1530305</v>
      </c>
      <c r="E563" s="29">
        <v>6589585</v>
      </c>
      <c r="G563" s="9"/>
      <c r="I563" s="7"/>
      <c r="J563" s="7"/>
      <c r="K563" s="12"/>
      <c r="L563" s="19"/>
      <c r="M563" s="19"/>
      <c r="N563" s="11"/>
      <c r="O563" s="11"/>
      <c r="P563" s="22">
        <f t="shared" si="749"/>
        <v>3.6124783736376884E-2</v>
      </c>
      <c r="Q563" s="11">
        <f t="shared" si="750"/>
        <v>3876.7425749299032</v>
      </c>
      <c r="R563" s="7">
        <f t="shared" si="754"/>
        <v>543</v>
      </c>
      <c r="S563" s="11">
        <f t="shared" si="751"/>
        <v>11623.088235701442</v>
      </c>
      <c r="T563" s="11">
        <f t="shared" si="752"/>
        <v>15110.014706411874</v>
      </c>
      <c r="AB563" s="4">
        <f t="shared" si="785"/>
        <v>0</v>
      </c>
      <c r="AC563" s="3">
        <f t="shared" si="786"/>
        <v>0</v>
      </c>
      <c r="AD563" s="42">
        <f t="shared" si="787"/>
        <v>0</v>
      </c>
      <c r="AE563" s="3">
        <f t="shared" si="788"/>
        <v>0</v>
      </c>
      <c r="AF563" s="42">
        <f t="shared" si="789"/>
        <v>0</v>
      </c>
      <c r="AJ563" s="57">
        <v>9</v>
      </c>
      <c r="AK563" s="57" t="s">
        <v>2998</v>
      </c>
      <c r="AL563" s="13" t="s">
        <v>2949</v>
      </c>
    </row>
    <row r="564" spans="2:38" x14ac:dyDescent="0.2">
      <c r="B564" s="4">
        <v>7</v>
      </c>
      <c r="C564" s="13" t="s">
        <v>1038</v>
      </c>
      <c r="D564" s="7">
        <v>1535300</v>
      </c>
      <c r="E564" s="7">
        <v>6586000</v>
      </c>
      <c r="F564" s="4">
        <v>16</v>
      </c>
      <c r="G564" s="9">
        <v>25</v>
      </c>
      <c r="H564" s="6">
        <v>35.159999999999997</v>
      </c>
      <c r="I564" s="7">
        <v>59</v>
      </c>
      <c r="J564" s="7">
        <v>23</v>
      </c>
      <c r="K564" s="12">
        <v>35.4</v>
      </c>
      <c r="L564" s="19">
        <f t="shared" si="764"/>
        <v>16.426433333333332</v>
      </c>
      <c r="M564" s="19">
        <f t="shared" si="765"/>
        <v>59.393166666666666</v>
      </c>
      <c r="N564" s="11">
        <f t="shared" ref="N564:O566" si="794">D564/L564</f>
        <v>93465.207500918244</v>
      </c>
      <c r="O564" s="11">
        <f t="shared" si="794"/>
        <v>110888.1773716954</v>
      </c>
      <c r="P564" s="22">
        <f t="shared" si="749"/>
        <v>6.1483534381165832</v>
      </c>
      <c r="Q564" s="11">
        <f t="shared" si="750"/>
        <v>3882.8909283680196</v>
      </c>
      <c r="R564" s="7">
        <f t="shared" si="754"/>
        <v>544</v>
      </c>
      <c r="S564" s="11">
        <f t="shared" si="751"/>
        <v>11620.122116513117</v>
      </c>
      <c r="T564" s="11">
        <f t="shared" si="752"/>
        <v>15106.158751467054</v>
      </c>
      <c r="U564" s="4">
        <v>9</v>
      </c>
      <c r="AB564" s="4">
        <f t="shared" si="753"/>
        <v>9</v>
      </c>
      <c r="AC564" s="3">
        <f t="shared" si="702"/>
        <v>16</v>
      </c>
      <c r="AD564" s="42">
        <f t="shared" si="703"/>
        <v>25.585999999999999</v>
      </c>
      <c r="AE564" s="3">
        <f t="shared" si="704"/>
        <v>59</v>
      </c>
      <c r="AF564" s="42">
        <f t="shared" si="705"/>
        <v>23.59</v>
      </c>
      <c r="AG564" s="4">
        <v>1</v>
      </c>
      <c r="AJ564" s="3">
        <v>9</v>
      </c>
      <c r="AK564" s="3">
        <v>1</v>
      </c>
      <c r="AL564" t="s">
        <v>371</v>
      </c>
    </row>
    <row r="565" spans="2:38" x14ac:dyDescent="0.2">
      <c r="B565" s="4">
        <v>8</v>
      </c>
      <c r="C565" s="13" t="s">
        <v>1039</v>
      </c>
      <c r="D565" s="7">
        <v>1536800</v>
      </c>
      <c r="E565" s="7">
        <v>6577200</v>
      </c>
      <c r="F565" s="4">
        <v>16</v>
      </c>
      <c r="G565" s="9">
        <v>27</v>
      </c>
      <c r="H565" s="6">
        <v>4.8</v>
      </c>
      <c r="I565" s="7">
        <v>59</v>
      </c>
      <c r="J565" s="7">
        <v>18</v>
      </c>
      <c r="K565" s="12">
        <v>50.58</v>
      </c>
      <c r="L565" s="19">
        <f t="shared" si="764"/>
        <v>16.451333333333334</v>
      </c>
      <c r="M565" s="19">
        <f t="shared" si="765"/>
        <v>59.314050000000002</v>
      </c>
      <c r="N565" s="11">
        <f t="shared" si="794"/>
        <v>93414.920776431492</v>
      </c>
      <c r="O565" s="11">
        <f t="shared" si="794"/>
        <v>110887.72390352708</v>
      </c>
      <c r="P565" s="22">
        <f t="shared" si="749"/>
        <v>8.9269255625887229</v>
      </c>
      <c r="Q565" s="11">
        <f t="shared" si="750"/>
        <v>3891.8178539306082</v>
      </c>
      <c r="R565" s="7">
        <f t="shared" si="754"/>
        <v>545</v>
      </c>
      <c r="S565" s="11">
        <f t="shared" si="751"/>
        <v>11625.466910456937</v>
      </c>
      <c r="T565" s="11">
        <f t="shared" si="752"/>
        <v>15113.106983594018</v>
      </c>
      <c r="V565" s="4">
        <v>9</v>
      </c>
      <c r="AB565" s="4">
        <f t="shared" si="753"/>
        <v>9</v>
      </c>
      <c r="AC565" s="3">
        <f t="shared" si="702"/>
        <v>16</v>
      </c>
      <c r="AD565" s="42">
        <f t="shared" si="703"/>
        <v>27.08</v>
      </c>
      <c r="AE565" s="3">
        <f t="shared" si="704"/>
        <v>59</v>
      </c>
      <c r="AF565" s="42">
        <f t="shared" si="705"/>
        <v>18.843</v>
      </c>
      <c r="AJ565" s="3">
        <v>9</v>
      </c>
      <c r="AK565" s="57" t="s">
        <v>2998</v>
      </c>
      <c r="AL565" s="13" t="s">
        <v>2356</v>
      </c>
    </row>
    <row r="566" spans="2:38" x14ac:dyDescent="0.2">
      <c r="B566" s="4">
        <v>7</v>
      </c>
      <c r="C566" s="13" t="s">
        <v>1040</v>
      </c>
      <c r="D566" s="7">
        <v>1537200</v>
      </c>
      <c r="E566" s="7">
        <v>6573700</v>
      </c>
      <c r="F566" s="4">
        <v>16</v>
      </c>
      <c r="G566" s="9">
        <v>27</v>
      </c>
      <c r="H566" s="6">
        <v>27.9</v>
      </c>
      <c r="I566" s="7">
        <v>59</v>
      </c>
      <c r="J566" s="7">
        <v>16</v>
      </c>
      <c r="K566" s="12">
        <v>57.3</v>
      </c>
      <c r="L566" s="19">
        <f t="shared" si="764"/>
        <v>16.457750000000001</v>
      </c>
      <c r="M566" s="19">
        <f t="shared" si="765"/>
        <v>59.282583333333335</v>
      </c>
      <c r="N566" s="11">
        <f t="shared" si="794"/>
        <v>93402.8041500205</v>
      </c>
      <c r="O566" s="11">
        <f t="shared" si="794"/>
        <v>110887.54285617894</v>
      </c>
      <c r="P566" s="22">
        <f t="shared" si="749"/>
        <v>3.5227829907617076</v>
      </c>
      <c r="Q566" s="11">
        <f t="shared" si="750"/>
        <v>3895.3406369213699</v>
      </c>
      <c r="R566" s="7">
        <f t="shared" si="754"/>
        <v>546</v>
      </c>
      <c r="S566" s="11">
        <f t="shared" si="751"/>
        <v>11614.678675655659</v>
      </c>
      <c r="T566" s="11">
        <f t="shared" si="752"/>
        <v>15099.082278352358</v>
      </c>
      <c r="W566" s="4">
        <v>9</v>
      </c>
      <c r="AB566" s="4">
        <f>SUM(U566:AA566)+AB567</f>
        <v>18</v>
      </c>
      <c r="AC566" s="3">
        <f t="shared" si="702"/>
        <v>16</v>
      </c>
      <c r="AD566" s="42">
        <f t="shared" si="703"/>
        <v>27.465</v>
      </c>
      <c r="AE566" s="3">
        <f t="shared" si="704"/>
        <v>59</v>
      </c>
      <c r="AF566" s="42">
        <f t="shared" si="705"/>
        <v>16.954999999999998</v>
      </c>
      <c r="AJ566" s="3">
        <v>9</v>
      </c>
      <c r="AL566" s="13" t="s">
        <v>352</v>
      </c>
    </row>
    <row r="567" spans="2:38" x14ac:dyDescent="0.2">
      <c r="B567" s="4">
        <v>8</v>
      </c>
      <c r="C567" s="13" t="s">
        <v>2839</v>
      </c>
      <c r="D567" s="29">
        <v>1537221</v>
      </c>
      <c r="E567" s="29">
        <v>6573738</v>
      </c>
      <c r="G567" s="9"/>
      <c r="I567" s="7"/>
      <c r="J567" s="7"/>
      <c r="K567" s="12"/>
      <c r="L567" s="19"/>
      <c r="M567" s="19"/>
      <c r="N567" s="11"/>
      <c r="O567" s="11"/>
      <c r="P567" s="22">
        <f t="shared" si="749"/>
        <v>4.3416586692184823E-2</v>
      </c>
      <c r="Q567" s="11">
        <f t="shared" si="750"/>
        <v>3895.3840535080622</v>
      </c>
      <c r="R567" s="7">
        <f t="shared" si="754"/>
        <v>547</v>
      </c>
      <c r="S567" s="11">
        <f t="shared" si="751"/>
        <v>11593.574477351234</v>
      </c>
      <c r="T567" s="11">
        <f t="shared" si="752"/>
        <v>15071.646820556605</v>
      </c>
      <c r="W567" s="4">
        <v>9</v>
      </c>
      <c r="AB567" s="4">
        <f t="shared" ref="AB567" si="795">SUM(U567:AA567)</f>
        <v>9</v>
      </c>
      <c r="AC567" s="3">
        <f t="shared" ref="AC567" si="796">F567</f>
        <v>0</v>
      </c>
      <c r="AD567" s="42">
        <f t="shared" ref="AD567" si="797">G567+H567/60</f>
        <v>0</v>
      </c>
      <c r="AE567" s="3">
        <f t="shared" ref="AE567" si="798">I567</f>
        <v>0</v>
      </c>
      <c r="AF567" s="42">
        <f t="shared" ref="AF567" si="799">J567+K567/60</f>
        <v>0</v>
      </c>
      <c r="AJ567" s="3">
        <v>9</v>
      </c>
      <c r="AL567" s="13" t="s">
        <v>352</v>
      </c>
    </row>
    <row r="568" spans="2:38" x14ac:dyDescent="0.2">
      <c r="B568" s="4">
        <v>9</v>
      </c>
      <c r="C568" s="13" t="s">
        <v>1041</v>
      </c>
      <c r="D568" s="7">
        <v>1545400</v>
      </c>
      <c r="E568" s="7">
        <v>6566100</v>
      </c>
      <c r="F568" s="4">
        <v>16</v>
      </c>
      <c r="G568" s="9">
        <v>36</v>
      </c>
      <c r="H568" s="6">
        <v>0</v>
      </c>
      <c r="I568" s="7">
        <v>59</v>
      </c>
      <c r="J568" s="7">
        <v>12</v>
      </c>
      <c r="K568" s="12">
        <v>48.9</v>
      </c>
      <c r="L568" s="19">
        <f t="shared" si="764"/>
        <v>16.600000000000001</v>
      </c>
      <c r="M568" s="19">
        <f t="shared" si="765"/>
        <v>59.213583333333332</v>
      </c>
      <c r="N568" s="11">
        <f t="shared" ref="N568:N578" si="800">D568/L568</f>
        <v>93096.38554216866</v>
      </c>
      <c r="O568" s="11">
        <f t="shared" ref="O568:O578" si="801">E568/M568</f>
        <v>110888.40820588745</v>
      </c>
      <c r="P568" s="22">
        <f t="shared" si="749"/>
        <v>11.190848269903404</v>
      </c>
      <c r="Q568" s="11">
        <f t="shared" si="750"/>
        <v>3906.5749017779654</v>
      </c>
      <c r="R568" s="7">
        <f t="shared" si="754"/>
        <v>548</v>
      </c>
      <c r="S568" s="11">
        <f t="shared" si="751"/>
        <v>11605.664124260087</v>
      </c>
      <c r="T568" s="11">
        <f t="shared" si="752"/>
        <v>15087.363361538113</v>
      </c>
      <c r="U568" s="4">
        <v>9</v>
      </c>
      <c r="AB568" s="4">
        <f t="shared" ref="AB568:AB576" si="802">SUM(U568:AA568)</f>
        <v>9</v>
      </c>
      <c r="AC568" s="3">
        <f t="shared" si="702"/>
        <v>16</v>
      </c>
      <c r="AD568" s="42">
        <f t="shared" si="703"/>
        <v>36</v>
      </c>
      <c r="AE568" s="3">
        <f t="shared" si="704"/>
        <v>59</v>
      </c>
      <c r="AF568" s="42">
        <f t="shared" si="705"/>
        <v>12.815</v>
      </c>
      <c r="AG568" s="4">
        <v>1</v>
      </c>
      <c r="AJ568" s="3">
        <v>9</v>
      </c>
      <c r="AK568" s="3">
        <v>1</v>
      </c>
      <c r="AL568" t="s">
        <v>109</v>
      </c>
    </row>
    <row r="569" spans="2:38" x14ac:dyDescent="0.2">
      <c r="B569" s="4">
        <v>9</v>
      </c>
      <c r="C569" s="13" t="s">
        <v>1043</v>
      </c>
      <c r="D569" s="7">
        <v>1541400</v>
      </c>
      <c r="E569" s="7">
        <v>6576500</v>
      </c>
      <c r="F569" s="4">
        <v>16</v>
      </c>
      <c r="G569" s="9">
        <v>31</v>
      </c>
      <c r="H569" s="6">
        <v>55.08</v>
      </c>
      <c r="I569" s="7">
        <v>59</v>
      </c>
      <c r="J569" s="7">
        <v>18</v>
      </c>
      <c r="K569" s="12">
        <v>26.4</v>
      </c>
      <c r="L569" s="19">
        <f t="shared" ref="L569:L570" si="803">(H569/60+G569)/60+F569</f>
        <v>16.531966666666666</v>
      </c>
      <c r="M569" s="19">
        <f t="shared" ref="M569:M570" si="804">(K569/60+J569)/60+I569</f>
        <v>59.307333333333332</v>
      </c>
      <c r="N569" s="11">
        <f t="shared" ref="N569:N570" si="805">D569/L569</f>
        <v>93237.54584552352</v>
      </c>
      <c r="O569" s="11">
        <f t="shared" ref="O569:O570" si="806">E569/M569</f>
        <v>110888.47922123178</v>
      </c>
      <c r="P569" s="22">
        <f t="shared" ref="P569:P575" si="807">SQRT(POWER(D569-D568,2)+POWER(E569-E568,2))/1000</f>
        <v>11.142710621747296</v>
      </c>
      <c r="Q569" s="11">
        <f t="shared" ref="Q569:Q575" si="808">Q568+P569</f>
        <v>3917.7176123997128</v>
      </c>
      <c r="R569" s="7">
        <f t="shared" si="754"/>
        <v>549</v>
      </c>
      <c r="S569" s="11">
        <f t="shared" ref="S569:S575" si="809">Q569/R569*1628</f>
        <v>11617.566981760898</v>
      </c>
      <c r="T569" s="11">
        <f t="shared" ref="T569:T575" si="810">S569*1.3</f>
        <v>15102.837076289168</v>
      </c>
      <c r="V569" s="4">
        <v>9</v>
      </c>
      <c r="AB569" s="4">
        <f t="shared" ref="AB569:AB570" si="811">SUM(U569:AA569)</f>
        <v>9</v>
      </c>
      <c r="AC569" s="3">
        <f t="shared" ref="AC569:AC570" si="812">F569</f>
        <v>16</v>
      </c>
      <c r="AD569" s="42">
        <f t="shared" ref="AD569:AD570" si="813">G569+H569/60</f>
        <v>31.917999999999999</v>
      </c>
      <c r="AE569" s="3">
        <f t="shared" ref="AE569:AE570" si="814">I569</f>
        <v>59</v>
      </c>
      <c r="AF569" s="42">
        <f t="shared" ref="AF569:AF570" si="815">J569+K569/60</f>
        <v>18.440000000000001</v>
      </c>
      <c r="AJ569" s="3">
        <v>9</v>
      </c>
      <c r="AK569" s="3">
        <v>1</v>
      </c>
      <c r="AL569" s="13" t="s">
        <v>2359</v>
      </c>
    </row>
    <row r="570" spans="2:38" x14ac:dyDescent="0.2">
      <c r="B570" s="4">
        <v>9</v>
      </c>
      <c r="C570" s="13" t="s">
        <v>1044</v>
      </c>
      <c r="D570" s="7">
        <v>1541400</v>
      </c>
      <c r="E570" s="7">
        <v>6576550</v>
      </c>
      <c r="F570" s="4">
        <v>16</v>
      </c>
      <c r="G570" s="9">
        <v>31</v>
      </c>
      <c r="H570" s="6">
        <v>55.08</v>
      </c>
      <c r="I570" s="7">
        <v>59</v>
      </c>
      <c r="J570" s="7">
        <v>58</v>
      </c>
      <c r="K570" s="12">
        <v>28.02</v>
      </c>
      <c r="L570" s="19">
        <f t="shared" si="803"/>
        <v>16.531966666666666</v>
      </c>
      <c r="M570" s="19">
        <f t="shared" si="804"/>
        <v>59.974449999999997</v>
      </c>
      <c r="N570" s="11">
        <f t="shared" si="805"/>
        <v>93237.54584552352</v>
      </c>
      <c r="O570" s="11">
        <f t="shared" si="806"/>
        <v>109655.86178781131</v>
      </c>
      <c r="P570" s="22">
        <f t="shared" si="807"/>
        <v>0.05</v>
      </c>
      <c r="Q570" s="11">
        <f t="shared" si="808"/>
        <v>3917.767612399713</v>
      </c>
      <c r="R570" s="7">
        <f t="shared" si="754"/>
        <v>550</v>
      </c>
      <c r="S570" s="11">
        <f t="shared" si="809"/>
        <v>11596.59213270315</v>
      </c>
      <c r="T570" s="11">
        <f t="shared" si="810"/>
        <v>15075.569772514096</v>
      </c>
      <c r="V570" s="4">
        <v>9</v>
      </c>
      <c r="AB570" s="4">
        <f t="shared" si="811"/>
        <v>9</v>
      </c>
      <c r="AC570" s="3">
        <f t="shared" si="812"/>
        <v>16</v>
      </c>
      <c r="AD570" s="42">
        <f t="shared" si="813"/>
        <v>31.917999999999999</v>
      </c>
      <c r="AE570" s="3">
        <f t="shared" si="814"/>
        <v>59</v>
      </c>
      <c r="AF570" s="42">
        <f t="shared" si="815"/>
        <v>58.466999999999999</v>
      </c>
      <c r="AJ570" s="3">
        <v>9</v>
      </c>
      <c r="AK570" s="3">
        <v>1</v>
      </c>
      <c r="AL570" s="13" t="s">
        <v>2358</v>
      </c>
    </row>
    <row r="571" spans="2:38" x14ac:dyDescent="0.2">
      <c r="B571" s="4">
        <v>9</v>
      </c>
      <c r="C571" s="13" t="s">
        <v>2357</v>
      </c>
      <c r="D571" s="7">
        <v>1541500</v>
      </c>
      <c r="E571" s="7">
        <v>6576500</v>
      </c>
      <c r="F571" s="4">
        <v>16</v>
      </c>
      <c r="G571" s="9">
        <v>32</v>
      </c>
      <c r="H571" s="6">
        <v>1.32</v>
      </c>
      <c r="I571" s="7">
        <v>59</v>
      </c>
      <c r="J571" s="7">
        <v>18</v>
      </c>
      <c r="K571" s="12">
        <v>26.4</v>
      </c>
      <c r="L571" s="19">
        <f t="shared" si="764"/>
        <v>16.5337</v>
      </c>
      <c r="M571" s="19">
        <f t="shared" si="765"/>
        <v>59.307333333333332</v>
      </c>
      <c r="N571" s="11">
        <f t="shared" si="800"/>
        <v>93233.819411263059</v>
      </c>
      <c r="O571" s="11">
        <f t="shared" si="801"/>
        <v>110888.47922123178</v>
      </c>
      <c r="P571" s="22">
        <f t="shared" si="807"/>
        <v>0.11180339887498948</v>
      </c>
      <c r="Q571" s="11">
        <f t="shared" si="808"/>
        <v>3917.8794157985881</v>
      </c>
      <c r="R571" s="7">
        <f t="shared" si="754"/>
        <v>551</v>
      </c>
      <c r="S571" s="11">
        <f t="shared" si="809"/>
        <v>11575.87602344846</v>
      </c>
      <c r="T571" s="11">
        <f t="shared" si="810"/>
        <v>15048.638830482998</v>
      </c>
      <c r="AB571" s="4">
        <f t="shared" si="802"/>
        <v>0</v>
      </c>
      <c r="AC571" s="3">
        <f t="shared" si="702"/>
        <v>16</v>
      </c>
      <c r="AD571" s="42">
        <f t="shared" si="703"/>
        <v>32.021999999999998</v>
      </c>
      <c r="AE571" s="3">
        <f t="shared" si="704"/>
        <v>59</v>
      </c>
      <c r="AF571" s="42">
        <f t="shared" si="705"/>
        <v>18.440000000000001</v>
      </c>
      <c r="AJ571" s="3">
        <v>9</v>
      </c>
      <c r="AK571" s="3">
        <v>1</v>
      </c>
      <c r="AL571" t="s">
        <v>130</v>
      </c>
    </row>
    <row r="572" spans="2:38" x14ac:dyDescent="0.2">
      <c r="B572" s="4">
        <v>8</v>
      </c>
      <c r="C572" s="13" t="s">
        <v>1042</v>
      </c>
      <c r="D572" s="7">
        <v>1541450</v>
      </c>
      <c r="E572" s="7">
        <v>6576500</v>
      </c>
      <c r="F572" s="4">
        <v>16</v>
      </c>
      <c r="G572" s="9">
        <v>31</v>
      </c>
      <c r="H572" s="6">
        <v>58.2</v>
      </c>
      <c r="I572" s="7">
        <v>59</v>
      </c>
      <c r="J572" s="7">
        <v>18</v>
      </c>
      <c r="K572" s="12">
        <v>26.4</v>
      </c>
      <c r="L572" s="19">
        <f t="shared" si="764"/>
        <v>16.532833333333333</v>
      </c>
      <c r="M572" s="19">
        <f t="shared" si="765"/>
        <v>59.307333333333332</v>
      </c>
      <c r="N572" s="11">
        <f t="shared" si="800"/>
        <v>93235.682530721693</v>
      </c>
      <c r="O572" s="11">
        <f t="shared" si="801"/>
        <v>110888.47922123178</v>
      </c>
      <c r="P572" s="22">
        <f t="shared" si="807"/>
        <v>0.05</v>
      </c>
      <c r="Q572" s="11">
        <f t="shared" si="808"/>
        <v>3917.9294157985883</v>
      </c>
      <c r="R572" s="7">
        <f t="shared" si="754"/>
        <v>552</v>
      </c>
      <c r="S572" s="11">
        <f t="shared" si="809"/>
        <v>11555.052697319024</v>
      </c>
      <c r="T572" s="11">
        <f t="shared" si="810"/>
        <v>15021.568506514732</v>
      </c>
      <c r="AB572" s="4">
        <f t="shared" si="802"/>
        <v>0</v>
      </c>
      <c r="AC572" s="3">
        <f t="shared" si="702"/>
        <v>16</v>
      </c>
      <c r="AD572" s="42">
        <f t="shared" si="703"/>
        <v>31.97</v>
      </c>
      <c r="AE572" s="3">
        <f t="shared" si="704"/>
        <v>59</v>
      </c>
      <c r="AF572" s="42">
        <f t="shared" si="705"/>
        <v>18.440000000000001</v>
      </c>
      <c r="AJ572" s="3">
        <v>6</v>
      </c>
      <c r="AK572" s="3">
        <v>1</v>
      </c>
      <c r="AL572" t="s">
        <v>130</v>
      </c>
    </row>
    <row r="573" spans="2:38" x14ac:dyDescent="0.2">
      <c r="B573" s="4">
        <v>9</v>
      </c>
      <c r="C573" s="13" t="s">
        <v>1045</v>
      </c>
      <c r="D573" s="7">
        <v>1541400</v>
      </c>
      <c r="E573" s="7">
        <v>6577300</v>
      </c>
      <c r="F573" s="4">
        <v>16</v>
      </c>
      <c r="G573" s="9">
        <v>31</v>
      </c>
      <c r="H573" s="6">
        <v>55.62</v>
      </c>
      <c r="I573" s="7">
        <v>59</v>
      </c>
      <c r="J573" s="7">
        <v>18</v>
      </c>
      <c r="K573" s="12">
        <v>52.26</v>
      </c>
      <c r="L573" s="19">
        <f t="shared" si="764"/>
        <v>16.532116666666667</v>
      </c>
      <c r="M573" s="19">
        <f t="shared" si="765"/>
        <v>59.31451666666667</v>
      </c>
      <c r="N573" s="11">
        <f t="shared" si="800"/>
        <v>93236.699878116022</v>
      </c>
      <c r="O573" s="11">
        <f t="shared" si="801"/>
        <v>110888.53740413743</v>
      </c>
      <c r="P573" s="22">
        <f t="shared" si="807"/>
        <v>0.80156097709406982</v>
      </c>
      <c r="Q573" s="11">
        <f t="shared" si="808"/>
        <v>3918.7309767756824</v>
      </c>
      <c r="R573" s="7">
        <f t="shared" si="754"/>
        <v>553</v>
      </c>
      <c r="S573" s="11">
        <f t="shared" si="809"/>
        <v>11536.517233618102</v>
      </c>
      <c r="T573" s="11">
        <f t="shared" si="810"/>
        <v>14997.472403703534</v>
      </c>
      <c r="AB573" s="4">
        <f t="shared" si="802"/>
        <v>0</v>
      </c>
      <c r="AC573" s="3">
        <f t="shared" si="702"/>
        <v>16</v>
      </c>
      <c r="AD573" s="42">
        <f t="shared" si="703"/>
        <v>31.927</v>
      </c>
      <c r="AE573" s="3">
        <f t="shared" si="704"/>
        <v>59</v>
      </c>
      <c r="AF573" s="42">
        <f t="shared" si="705"/>
        <v>18.870999999999999</v>
      </c>
      <c r="AJ573" s="3">
        <v>9</v>
      </c>
      <c r="AK573" s="3">
        <v>1</v>
      </c>
      <c r="AL573" s="13" t="s">
        <v>2360</v>
      </c>
    </row>
    <row r="574" spans="2:38" x14ac:dyDescent="0.2">
      <c r="B574" s="4">
        <v>9</v>
      </c>
      <c r="C574" s="13" t="s">
        <v>1046</v>
      </c>
      <c r="D574" s="7">
        <v>1542800</v>
      </c>
      <c r="E574" s="7">
        <v>6578200</v>
      </c>
      <c r="F574" s="4">
        <v>16</v>
      </c>
      <c r="G574" s="9">
        <v>33</v>
      </c>
      <c r="H574" s="6">
        <v>24.72</v>
      </c>
      <c r="I574" s="7">
        <v>59</v>
      </c>
      <c r="J574" s="7">
        <v>19</v>
      </c>
      <c r="K574" s="12">
        <v>20.82</v>
      </c>
      <c r="L574" s="19">
        <f t="shared" si="764"/>
        <v>16.556866666666668</v>
      </c>
      <c r="M574" s="19">
        <f t="shared" si="765"/>
        <v>59.322450000000003</v>
      </c>
      <c r="N574" s="11">
        <f t="shared" si="800"/>
        <v>93181.882240198422</v>
      </c>
      <c r="O574" s="11">
        <f t="shared" si="801"/>
        <v>110888.87933657493</v>
      </c>
      <c r="P574" s="22">
        <f t="shared" si="807"/>
        <v>1.6643316977093239</v>
      </c>
      <c r="Q574" s="11">
        <f t="shared" si="808"/>
        <v>3920.3953084733917</v>
      </c>
      <c r="R574" s="7">
        <f t="shared" si="754"/>
        <v>554</v>
      </c>
      <c r="S574" s="11">
        <f t="shared" si="809"/>
        <v>11520.584047282819</v>
      </c>
      <c r="T574" s="11">
        <f t="shared" si="810"/>
        <v>14976.759261467665</v>
      </c>
      <c r="V574" s="4">
        <v>9</v>
      </c>
      <c r="W574" s="4">
        <v>9</v>
      </c>
      <c r="AB574" s="4">
        <f>SUM(U574:AA574)+AB575+AB576-5</f>
        <v>49</v>
      </c>
      <c r="AC574" s="3">
        <f t="shared" si="702"/>
        <v>16</v>
      </c>
      <c r="AD574" s="42">
        <f t="shared" si="703"/>
        <v>33.411999999999999</v>
      </c>
      <c r="AE574" s="3">
        <f t="shared" si="704"/>
        <v>59</v>
      </c>
      <c r="AF574" s="42">
        <f t="shared" si="705"/>
        <v>19.347000000000001</v>
      </c>
      <c r="AI574" s="4">
        <v>1</v>
      </c>
      <c r="AJ574" s="3">
        <v>9</v>
      </c>
      <c r="AK574" s="3">
        <v>1</v>
      </c>
      <c r="AL574" t="s">
        <v>2361</v>
      </c>
    </row>
    <row r="575" spans="2:38" x14ac:dyDescent="0.2">
      <c r="B575" s="4">
        <v>9</v>
      </c>
      <c r="C575" s="13" t="s">
        <v>1047</v>
      </c>
      <c r="D575" s="7">
        <v>1542800</v>
      </c>
      <c r="E575" s="7">
        <v>6578250</v>
      </c>
      <c r="F575" s="4">
        <v>16</v>
      </c>
      <c r="G575" s="9">
        <v>33</v>
      </c>
      <c r="H575" s="6">
        <v>24.78</v>
      </c>
      <c r="I575" s="7">
        <v>59</v>
      </c>
      <c r="J575" s="7">
        <v>19</v>
      </c>
      <c r="K575" s="12">
        <v>22.44</v>
      </c>
      <c r="L575" s="19">
        <f t="shared" si="764"/>
        <v>16.556883333333332</v>
      </c>
      <c r="M575" s="19">
        <f t="shared" si="765"/>
        <v>59.322899999999997</v>
      </c>
      <c r="N575" s="11">
        <f t="shared" si="800"/>
        <v>93181.788440457298</v>
      </c>
      <c r="O575" s="11">
        <f t="shared" si="801"/>
        <v>110888.88102233708</v>
      </c>
      <c r="P575" s="22">
        <f t="shared" si="807"/>
        <v>0.05</v>
      </c>
      <c r="Q575" s="11">
        <f t="shared" si="808"/>
        <v>3920.4453084733918</v>
      </c>
      <c r="R575" s="7">
        <f t="shared" si="754"/>
        <v>555</v>
      </c>
      <c r="S575" s="11">
        <f t="shared" si="809"/>
        <v>11499.972904855284</v>
      </c>
      <c r="T575" s="11">
        <f t="shared" si="810"/>
        <v>14949.964776311868</v>
      </c>
      <c r="V575" s="4">
        <v>9</v>
      </c>
      <c r="W575" s="4">
        <v>9</v>
      </c>
      <c r="AB575" s="4">
        <f t="shared" si="802"/>
        <v>18</v>
      </c>
      <c r="AC575" s="3">
        <f t="shared" si="702"/>
        <v>16</v>
      </c>
      <c r="AD575" s="42">
        <f t="shared" si="703"/>
        <v>33.412999999999997</v>
      </c>
      <c r="AE575" s="3">
        <f t="shared" si="704"/>
        <v>59</v>
      </c>
      <c r="AF575" s="42">
        <f t="shared" si="705"/>
        <v>19.373999999999999</v>
      </c>
      <c r="AJ575" s="3">
        <v>9</v>
      </c>
      <c r="AK575" s="3">
        <v>1</v>
      </c>
      <c r="AL575" t="s">
        <v>2361</v>
      </c>
    </row>
    <row r="576" spans="2:38" x14ac:dyDescent="0.2">
      <c r="B576" s="4">
        <v>9</v>
      </c>
      <c r="C576" s="13" t="s">
        <v>1048</v>
      </c>
      <c r="D576" s="7">
        <v>1543600</v>
      </c>
      <c r="E576" s="7">
        <v>6582000</v>
      </c>
      <c r="F576" s="4">
        <v>16</v>
      </c>
      <c r="G576" s="9">
        <v>34</v>
      </c>
      <c r="H576" s="6">
        <v>18.059999999999999</v>
      </c>
      <c r="I576" s="7">
        <v>59</v>
      </c>
      <c r="J576" s="7">
        <v>21</v>
      </c>
      <c r="K576" s="12">
        <v>23.34</v>
      </c>
      <c r="L576" s="19">
        <f t="shared" si="764"/>
        <v>16.571683333333333</v>
      </c>
      <c r="M576" s="19">
        <f t="shared" si="765"/>
        <v>59.356483333333337</v>
      </c>
      <c r="N576" s="11">
        <f t="shared" si="800"/>
        <v>93146.84386317624</v>
      </c>
      <c r="O576" s="11">
        <f t="shared" si="801"/>
        <v>110889.3187461409</v>
      </c>
      <c r="P576" s="22">
        <f t="shared" si="749"/>
        <v>3.8343839140075682</v>
      </c>
      <c r="Q576" s="11">
        <f t="shared" si="750"/>
        <v>3924.2796923873993</v>
      </c>
      <c r="R576" s="7">
        <f t="shared" si="754"/>
        <v>556</v>
      </c>
      <c r="S576" s="11">
        <f t="shared" si="751"/>
        <v>11490.516797134327</v>
      </c>
      <c r="T576" s="11">
        <f t="shared" si="752"/>
        <v>14937.671836274625</v>
      </c>
      <c r="V576" s="4">
        <v>9</v>
      </c>
      <c r="W576" s="4">
        <v>9</v>
      </c>
      <c r="AB576" s="4">
        <f t="shared" si="802"/>
        <v>18</v>
      </c>
      <c r="AC576" s="3">
        <f t="shared" si="702"/>
        <v>16</v>
      </c>
      <c r="AD576" s="42">
        <f t="shared" si="703"/>
        <v>34.301000000000002</v>
      </c>
      <c r="AE576" s="3">
        <f t="shared" si="704"/>
        <v>59</v>
      </c>
      <c r="AF576" s="42">
        <f t="shared" si="705"/>
        <v>21.388999999999999</v>
      </c>
      <c r="AJ576" s="3">
        <v>9</v>
      </c>
      <c r="AK576" s="3">
        <v>1</v>
      </c>
      <c r="AL576" t="s">
        <v>2362</v>
      </c>
    </row>
    <row r="577" spans="1:38" x14ac:dyDescent="0.2">
      <c r="B577" s="4">
        <v>7</v>
      </c>
      <c r="C577" s="13" t="s">
        <v>2363</v>
      </c>
      <c r="D577" s="7">
        <v>1541500</v>
      </c>
      <c r="E577" s="7">
        <v>6583300</v>
      </c>
      <c r="F577" s="4">
        <v>16</v>
      </c>
      <c r="G577" s="9">
        <v>32</v>
      </c>
      <c r="H577" s="6">
        <v>6.12</v>
      </c>
      <c r="I577" s="7">
        <v>59</v>
      </c>
      <c r="J577" s="7">
        <v>22</v>
      </c>
      <c r="K577" s="12">
        <v>6.12</v>
      </c>
      <c r="L577" s="19">
        <f t="shared" si="764"/>
        <v>16.535033333333335</v>
      </c>
      <c r="M577" s="19">
        <f t="shared" si="765"/>
        <v>59.368366666666667</v>
      </c>
      <c r="N577" s="11">
        <f t="shared" si="800"/>
        <v>93226.301327887646</v>
      </c>
      <c r="O577" s="11">
        <f t="shared" si="801"/>
        <v>110889.02002244742</v>
      </c>
      <c r="P577" s="22">
        <f t="shared" si="749"/>
        <v>2.4698178070456938</v>
      </c>
      <c r="Q577" s="11">
        <f t="shared" si="750"/>
        <v>3926.7495101944451</v>
      </c>
      <c r="R577" s="7">
        <f t="shared" si="754"/>
        <v>557</v>
      </c>
      <c r="S577" s="11">
        <f t="shared" si="751"/>
        <v>11477.106288324159</v>
      </c>
      <c r="T577" s="11">
        <f t="shared" si="752"/>
        <v>14920.238174821408</v>
      </c>
      <c r="AB577" s="4">
        <f t="shared" ref="AB577:AB579" si="816">SUM(U577:AA577)</f>
        <v>0</v>
      </c>
      <c r="AC577" s="3">
        <f t="shared" si="702"/>
        <v>16</v>
      </c>
      <c r="AD577" s="42">
        <f t="shared" si="703"/>
        <v>32.101999999999997</v>
      </c>
      <c r="AE577" s="3">
        <f t="shared" si="704"/>
        <v>59</v>
      </c>
      <c r="AF577" s="42">
        <f t="shared" si="705"/>
        <v>22.102</v>
      </c>
      <c r="AJ577" s="3">
        <v>9</v>
      </c>
      <c r="AK577" s="3" t="s">
        <v>2998</v>
      </c>
      <c r="AL577" t="s">
        <v>3030</v>
      </c>
    </row>
    <row r="578" spans="1:38" x14ac:dyDescent="0.2">
      <c r="B578" s="4">
        <v>9</v>
      </c>
      <c r="C578" s="13" t="s">
        <v>1050</v>
      </c>
      <c r="D578" s="7">
        <v>1541000</v>
      </c>
      <c r="E578" s="7">
        <v>6583700</v>
      </c>
      <c r="F578" s="4">
        <v>16</v>
      </c>
      <c r="G578" s="9">
        <v>31</v>
      </c>
      <c r="H578" s="6">
        <v>34.68</v>
      </c>
      <c r="I578" s="7">
        <v>59</v>
      </c>
      <c r="J578" s="7">
        <v>22</v>
      </c>
      <c r="K578" s="12">
        <v>19.2</v>
      </c>
      <c r="L578" s="19">
        <f t="shared" si="764"/>
        <v>16.526299999999999</v>
      </c>
      <c r="M578" s="19">
        <f t="shared" si="765"/>
        <v>59.372</v>
      </c>
      <c r="N578" s="11">
        <f t="shared" si="800"/>
        <v>93245.312017814038</v>
      </c>
      <c r="O578" s="11">
        <f t="shared" si="801"/>
        <v>110888.97123223069</v>
      </c>
      <c r="P578" s="22">
        <f t="shared" si="749"/>
        <v>0.6403124237432849</v>
      </c>
      <c r="Q578" s="11">
        <f t="shared" si="750"/>
        <v>3927.3898226181882</v>
      </c>
      <c r="R578" s="7">
        <f t="shared" si="754"/>
        <v>558</v>
      </c>
      <c r="S578" s="11">
        <f t="shared" si="751"/>
        <v>11458.406149144104</v>
      </c>
      <c r="T578" s="11">
        <f t="shared" si="752"/>
        <v>14895.927993887337</v>
      </c>
      <c r="AB578" s="4">
        <f t="shared" si="816"/>
        <v>0</v>
      </c>
      <c r="AC578" s="3">
        <f t="shared" si="702"/>
        <v>16</v>
      </c>
      <c r="AD578" s="42">
        <f t="shared" si="703"/>
        <v>31.577999999999999</v>
      </c>
      <c r="AE578" s="3">
        <f t="shared" si="704"/>
        <v>59</v>
      </c>
      <c r="AF578" s="42">
        <f t="shared" si="705"/>
        <v>22.32</v>
      </c>
      <c r="AJ578" s="3">
        <v>9</v>
      </c>
      <c r="AK578" s="3">
        <v>1</v>
      </c>
      <c r="AL578" t="s">
        <v>474</v>
      </c>
    </row>
    <row r="579" spans="1:38" x14ac:dyDescent="0.2">
      <c r="B579" s="4">
        <v>9</v>
      </c>
      <c r="C579" s="13" t="s">
        <v>2364</v>
      </c>
      <c r="D579" s="29">
        <v>1542194</v>
      </c>
      <c r="E579" s="29">
        <v>6588139</v>
      </c>
      <c r="F579" s="4">
        <v>16</v>
      </c>
      <c r="G579" s="9">
        <v>32</v>
      </c>
      <c r="H579" s="6">
        <v>53.88</v>
      </c>
      <c r="I579" s="7">
        <v>59</v>
      </c>
      <c r="J579" s="7">
        <v>24</v>
      </c>
      <c r="K579" s="12">
        <v>42.48</v>
      </c>
      <c r="L579" s="19">
        <f t="shared" ref="L579:L593" si="817">(H579/60+G579)/60+F579</f>
        <v>16.548300000000001</v>
      </c>
      <c r="M579" s="19">
        <f t="shared" ref="M579:M593" si="818">(K579/60+J579)/60+I579</f>
        <v>59.411799999999999</v>
      </c>
      <c r="N579" s="11">
        <f t="shared" ref="N579:N593" si="819">D579/L579</f>
        <v>93193.500238695211</v>
      </c>
      <c r="O579" s="11">
        <f t="shared" ref="O579:O593" si="820">E579/M579</f>
        <v>110889.40244193915</v>
      </c>
      <c r="P579" s="22">
        <f t="shared" si="749"/>
        <v>4.5967768055453817</v>
      </c>
      <c r="Q579" s="11">
        <f t="shared" si="750"/>
        <v>3931.9865994237334</v>
      </c>
      <c r="R579" s="7">
        <f t="shared" si="754"/>
        <v>559</v>
      </c>
      <c r="S579" s="11">
        <f t="shared" si="751"/>
        <v>11451.295498858386</v>
      </c>
      <c r="T579" s="11">
        <f t="shared" si="752"/>
        <v>14886.684148515902</v>
      </c>
      <c r="AB579" s="4">
        <f t="shared" si="816"/>
        <v>0</v>
      </c>
      <c r="AC579" s="3">
        <f t="shared" ref="AC579:AC646" si="821">F579</f>
        <v>16</v>
      </c>
      <c r="AD579" s="42">
        <f t="shared" ref="AD579:AD646" si="822">G579+H579/60</f>
        <v>32.898000000000003</v>
      </c>
      <c r="AE579" s="3">
        <f t="shared" ref="AE579:AE646" si="823">I579</f>
        <v>59</v>
      </c>
      <c r="AF579" s="42">
        <f t="shared" ref="AF579:AF646" si="824">J579+K579/60</f>
        <v>24.707999999999998</v>
      </c>
      <c r="AJ579" s="3">
        <v>9</v>
      </c>
      <c r="AK579" s="3">
        <v>1</v>
      </c>
      <c r="AL579" t="s">
        <v>462</v>
      </c>
    </row>
    <row r="580" spans="1:38" x14ac:dyDescent="0.2">
      <c r="B580" s="4">
        <v>9</v>
      </c>
      <c r="C580" s="13" t="s">
        <v>1053</v>
      </c>
      <c r="D580" s="29">
        <v>1544220</v>
      </c>
      <c r="E580" s="29">
        <v>6588190</v>
      </c>
      <c r="F580" s="4">
        <v>16</v>
      </c>
      <c r="G580" s="9">
        <v>35</v>
      </c>
      <c r="H580" s="6">
        <v>3.84</v>
      </c>
      <c r="I580" s="7">
        <v>59</v>
      </c>
      <c r="J580" s="7">
        <v>24</v>
      </c>
      <c r="K580" s="12">
        <v>48.6</v>
      </c>
      <c r="L580" s="19">
        <f t="shared" si="817"/>
        <v>16.584399999999999</v>
      </c>
      <c r="M580" s="19">
        <f t="shared" si="818"/>
        <v>59.413499999999999</v>
      </c>
      <c r="N580" s="11">
        <f t="shared" si="819"/>
        <v>93112.804804515094</v>
      </c>
      <c r="O580" s="11">
        <f t="shared" si="820"/>
        <v>110887.08795139151</v>
      </c>
      <c r="P580" s="22">
        <f t="shared" si="749"/>
        <v>2.0266418035755605</v>
      </c>
      <c r="Q580" s="11">
        <f t="shared" si="750"/>
        <v>3934.0132412273092</v>
      </c>
      <c r="R580" s="7">
        <f t="shared" si="754"/>
        <v>560</v>
      </c>
      <c r="S580" s="11">
        <f t="shared" si="751"/>
        <v>11436.738494139392</v>
      </c>
      <c r="T580" s="11">
        <f t="shared" si="752"/>
        <v>14867.760042381211</v>
      </c>
      <c r="V580" s="4">
        <v>9</v>
      </c>
      <c r="W580" s="4">
        <v>9</v>
      </c>
      <c r="AB580" s="4">
        <f t="shared" ref="AB580" si="825">SUM(U580:AA580)</f>
        <v>18</v>
      </c>
      <c r="AC580" s="3">
        <f t="shared" si="821"/>
        <v>16</v>
      </c>
      <c r="AD580" s="42">
        <f t="shared" si="822"/>
        <v>35.064</v>
      </c>
      <c r="AE580" s="3">
        <f t="shared" si="823"/>
        <v>59</v>
      </c>
      <c r="AF580" s="42">
        <f t="shared" si="824"/>
        <v>24.81</v>
      </c>
      <c r="AJ580" s="3">
        <v>9</v>
      </c>
      <c r="AK580" s="3">
        <v>1</v>
      </c>
      <c r="AL580" t="s">
        <v>2365</v>
      </c>
    </row>
    <row r="581" spans="1:38" x14ac:dyDescent="0.2">
      <c r="A581" s="4">
        <v>1</v>
      </c>
      <c r="B581" s="4">
        <v>9</v>
      </c>
      <c r="C581" s="13" t="s">
        <v>1054</v>
      </c>
      <c r="D581" s="29">
        <v>1547052</v>
      </c>
      <c r="E581" s="29">
        <v>6591489</v>
      </c>
      <c r="F581" s="4">
        <v>16</v>
      </c>
      <c r="G581" s="9">
        <v>38</v>
      </c>
      <c r="H581" s="6">
        <v>4.5599999999999996</v>
      </c>
      <c r="I581" s="7">
        <v>59</v>
      </c>
      <c r="J581" s="7">
        <v>26</v>
      </c>
      <c r="K581" s="12">
        <v>28.68</v>
      </c>
      <c r="L581" s="19">
        <f t="shared" si="817"/>
        <v>16.634599999999999</v>
      </c>
      <c r="M581" s="19">
        <f t="shared" si="818"/>
        <v>59.441299999999998</v>
      </c>
      <c r="N581" s="11">
        <f t="shared" si="819"/>
        <v>93002.055955658696</v>
      </c>
      <c r="O581" s="11">
        <f t="shared" si="820"/>
        <v>110890.72749081868</v>
      </c>
      <c r="P581" s="22">
        <f t="shared" si="749"/>
        <v>4.347829918476573</v>
      </c>
      <c r="Q581" s="11">
        <f t="shared" si="750"/>
        <v>3938.3610711457859</v>
      </c>
      <c r="R581" s="7">
        <f t="shared" si="754"/>
        <v>561</v>
      </c>
      <c r="S581" s="11">
        <f t="shared" si="751"/>
        <v>11428.96938293287</v>
      </c>
      <c r="T581" s="11">
        <f t="shared" si="752"/>
        <v>14857.660197812731</v>
      </c>
      <c r="U581" s="4">
        <v>9</v>
      </c>
      <c r="V581" s="4">
        <v>9</v>
      </c>
      <c r="W581" s="4">
        <v>9</v>
      </c>
      <c r="AB581" s="4">
        <f>SUM(U581:AA581)+22</f>
        <v>49</v>
      </c>
      <c r="AC581" s="3">
        <f t="shared" si="821"/>
        <v>16</v>
      </c>
      <c r="AD581" s="42">
        <f t="shared" si="822"/>
        <v>38.076000000000001</v>
      </c>
      <c r="AE581" s="3">
        <f t="shared" si="823"/>
        <v>59</v>
      </c>
      <c r="AF581" s="42">
        <f t="shared" si="824"/>
        <v>26.478000000000002</v>
      </c>
      <c r="AG581" s="4">
        <v>1</v>
      </c>
      <c r="AJ581" s="3">
        <v>9</v>
      </c>
      <c r="AK581" s="3">
        <v>2</v>
      </c>
      <c r="AL581" t="s">
        <v>2366</v>
      </c>
    </row>
    <row r="582" spans="1:38" x14ac:dyDescent="0.2">
      <c r="B582" s="4">
        <v>7</v>
      </c>
      <c r="C582" s="13" t="s">
        <v>2367</v>
      </c>
      <c r="D582" s="7">
        <v>1547025</v>
      </c>
      <c r="E582" s="7">
        <v>6591450</v>
      </c>
      <c r="F582" s="4">
        <v>16</v>
      </c>
      <c r="G582" s="9">
        <v>38</v>
      </c>
      <c r="H582" s="6">
        <v>2.2200000000000002</v>
      </c>
      <c r="I582" s="7">
        <v>59</v>
      </c>
      <c r="J582" s="7">
        <v>26</v>
      </c>
      <c r="K582" s="12">
        <v>27.36</v>
      </c>
      <c r="L582" s="19">
        <f t="shared" si="817"/>
        <v>16.633949999999999</v>
      </c>
      <c r="M582" s="19">
        <f t="shared" si="818"/>
        <v>59.440933333333334</v>
      </c>
      <c r="N582" s="11">
        <f t="shared" si="819"/>
        <v>93004.066983488592</v>
      </c>
      <c r="O582" s="11">
        <f t="shared" si="820"/>
        <v>110890.75541658161</v>
      </c>
      <c r="P582" s="22">
        <f t="shared" si="749"/>
        <v>4.7434164902525687E-2</v>
      </c>
      <c r="Q582" s="11">
        <f t="shared" si="750"/>
        <v>3938.4085053106883</v>
      </c>
      <c r="R582" s="7">
        <f t="shared" si="754"/>
        <v>562</v>
      </c>
      <c r="S582" s="11">
        <f t="shared" si="751"/>
        <v>11408.770545633097</v>
      </c>
      <c r="T582" s="11">
        <f t="shared" si="752"/>
        <v>14831.401709323027</v>
      </c>
      <c r="AB582" s="4">
        <f t="shared" ref="AB582" si="826">SUM(U582:AA582)</f>
        <v>0</v>
      </c>
      <c r="AC582" s="3">
        <f t="shared" si="821"/>
        <v>16</v>
      </c>
      <c r="AD582" s="42">
        <f t="shared" si="822"/>
        <v>38.036999999999999</v>
      </c>
      <c r="AE582" s="3">
        <f t="shared" si="823"/>
        <v>59</v>
      </c>
      <c r="AF582" s="42">
        <f t="shared" si="824"/>
        <v>26.456</v>
      </c>
      <c r="AJ582" s="3">
        <v>9</v>
      </c>
      <c r="AL582" t="s">
        <v>2368</v>
      </c>
    </row>
    <row r="583" spans="1:38" x14ac:dyDescent="0.2">
      <c r="B583" s="4">
        <v>7</v>
      </c>
      <c r="C583" s="13" t="s">
        <v>2369</v>
      </c>
      <c r="D583" s="7">
        <v>1547100</v>
      </c>
      <c r="E583" s="7">
        <v>6590600</v>
      </c>
      <c r="F583" s="4">
        <v>16</v>
      </c>
      <c r="G583" s="9">
        <v>38</v>
      </c>
      <c r="H583" s="6">
        <v>6.36</v>
      </c>
      <c r="I583" s="7">
        <v>59</v>
      </c>
      <c r="J583" s="7">
        <v>25</v>
      </c>
      <c r="K583" s="12">
        <v>59.88</v>
      </c>
      <c r="L583" s="19">
        <f t="shared" si="817"/>
        <v>16.635100000000001</v>
      </c>
      <c r="M583" s="19">
        <f t="shared" si="818"/>
        <v>59.433300000000003</v>
      </c>
      <c r="N583" s="11">
        <f t="shared" si="819"/>
        <v>93002.146064646426</v>
      </c>
      <c r="O583" s="11">
        <f t="shared" si="820"/>
        <v>110890.69595664383</v>
      </c>
      <c r="P583" s="22">
        <f t="shared" si="749"/>
        <v>0.85330240829380055</v>
      </c>
      <c r="Q583" s="11">
        <f t="shared" si="750"/>
        <v>3939.2618077189823</v>
      </c>
      <c r="R583" s="7">
        <f t="shared" si="754"/>
        <v>563</v>
      </c>
      <c r="S583" s="11">
        <f t="shared" si="751"/>
        <v>11390.973753048851</v>
      </c>
      <c r="T583" s="11">
        <f t="shared" si="752"/>
        <v>14808.265878963506</v>
      </c>
      <c r="AB583" s="4">
        <f t="shared" ref="AB583:AB596" si="827">SUM(U583:AA583)</f>
        <v>0</v>
      </c>
      <c r="AC583" s="3">
        <f t="shared" si="821"/>
        <v>16</v>
      </c>
      <c r="AD583" s="42">
        <f t="shared" si="822"/>
        <v>38.106000000000002</v>
      </c>
      <c r="AE583" s="3">
        <f t="shared" si="823"/>
        <v>59</v>
      </c>
      <c r="AF583" s="42">
        <f t="shared" si="824"/>
        <v>25.998000000000001</v>
      </c>
      <c r="AJ583" s="3">
        <v>9</v>
      </c>
      <c r="AL583" t="s">
        <v>2370</v>
      </c>
    </row>
    <row r="584" spans="1:38" x14ac:dyDescent="0.2">
      <c r="B584" s="4">
        <v>9</v>
      </c>
      <c r="C584" s="13" t="s">
        <v>2371</v>
      </c>
      <c r="D584" s="7">
        <v>1549400</v>
      </c>
      <c r="E584" s="7">
        <v>6586575</v>
      </c>
      <c r="F584" s="4">
        <v>16</v>
      </c>
      <c r="G584" s="9">
        <v>40</v>
      </c>
      <c r="H584" s="6">
        <v>28.92</v>
      </c>
      <c r="I584" s="7">
        <v>59</v>
      </c>
      <c r="J584" s="7">
        <v>23</v>
      </c>
      <c r="K584" s="12">
        <v>48.84</v>
      </c>
      <c r="L584" s="19">
        <f t="shared" si="817"/>
        <v>16.674700000000001</v>
      </c>
      <c r="M584" s="19">
        <f t="shared" si="818"/>
        <v>59.396900000000002</v>
      </c>
      <c r="N584" s="11">
        <f t="shared" si="819"/>
        <v>92919.21293936322</v>
      </c>
      <c r="O584" s="11">
        <f t="shared" si="820"/>
        <v>110890.88824500941</v>
      </c>
      <c r="P584" s="22">
        <f t="shared" si="749"/>
        <v>4.6357982052716658</v>
      </c>
      <c r="Q584" s="11">
        <f t="shared" si="750"/>
        <v>3943.8976059242541</v>
      </c>
      <c r="R584" s="7">
        <f t="shared" si="754"/>
        <v>564</v>
      </c>
      <c r="S584" s="11">
        <f t="shared" si="751"/>
        <v>11384.158337667883</v>
      </c>
      <c r="T584" s="11">
        <f t="shared" si="752"/>
        <v>14799.405838968249</v>
      </c>
      <c r="AB584" s="4">
        <f t="shared" si="827"/>
        <v>0</v>
      </c>
      <c r="AC584" s="3">
        <f t="shared" si="821"/>
        <v>16</v>
      </c>
      <c r="AD584" s="42">
        <f t="shared" si="822"/>
        <v>40.481999999999999</v>
      </c>
      <c r="AE584" s="3">
        <f t="shared" si="823"/>
        <v>59</v>
      </c>
      <c r="AF584" s="42">
        <f t="shared" si="824"/>
        <v>23.814</v>
      </c>
      <c r="AJ584" s="3">
        <v>9</v>
      </c>
      <c r="AL584" t="s">
        <v>261</v>
      </c>
    </row>
    <row r="585" spans="1:38" x14ac:dyDescent="0.2">
      <c r="B585" s="4">
        <v>8</v>
      </c>
      <c r="C585" s="13" t="s">
        <v>1051</v>
      </c>
      <c r="D585" s="29">
        <v>1549279</v>
      </c>
      <c r="E585" s="29">
        <v>6585059</v>
      </c>
      <c r="F585" s="4">
        <v>16</v>
      </c>
      <c r="G585" s="9">
        <v>40</v>
      </c>
      <c r="H585" s="6">
        <v>20.28</v>
      </c>
      <c r="I585" s="7">
        <v>59</v>
      </c>
      <c r="J585" s="7">
        <v>23</v>
      </c>
      <c r="K585" s="12">
        <v>0</v>
      </c>
      <c r="L585" s="19">
        <f t="shared" si="817"/>
        <v>16.6723</v>
      </c>
      <c r="M585" s="19">
        <f t="shared" si="818"/>
        <v>59.383333333333333</v>
      </c>
      <c r="N585" s="11">
        <f t="shared" si="819"/>
        <v>92925.331238041545</v>
      </c>
      <c r="O585" s="11">
        <f t="shared" si="820"/>
        <v>110890.69323603704</v>
      </c>
      <c r="P585" s="22">
        <f t="shared" si="749"/>
        <v>1.5208211597686296</v>
      </c>
      <c r="Q585" s="11">
        <f t="shared" si="750"/>
        <v>3945.4184270840228</v>
      </c>
      <c r="R585" s="7">
        <f t="shared" si="754"/>
        <v>565</v>
      </c>
      <c r="S585" s="11">
        <f t="shared" si="751"/>
        <v>11368.391503173079</v>
      </c>
      <c r="T585" s="11">
        <f t="shared" si="752"/>
        <v>14778.908954125003</v>
      </c>
      <c r="U585" s="4">
        <v>8</v>
      </c>
      <c r="V585" s="4">
        <v>9</v>
      </c>
      <c r="W585" s="4">
        <v>9</v>
      </c>
      <c r="Y585" s="4">
        <v>9</v>
      </c>
      <c r="AB585" s="4">
        <f>SUM(U585:AA585)+14</f>
        <v>49</v>
      </c>
      <c r="AC585" s="3">
        <f t="shared" si="821"/>
        <v>16</v>
      </c>
      <c r="AD585" s="42">
        <f t="shared" si="822"/>
        <v>40.338000000000001</v>
      </c>
      <c r="AE585" s="3">
        <f t="shared" si="823"/>
        <v>59</v>
      </c>
      <c r="AF585" s="42">
        <f t="shared" si="824"/>
        <v>23</v>
      </c>
      <c r="AJ585" s="3">
        <v>9</v>
      </c>
      <c r="AK585" s="3">
        <v>1</v>
      </c>
      <c r="AL585" t="s">
        <v>2372</v>
      </c>
    </row>
    <row r="586" spans="1:38" x14ac:dyDescent="0.2">
      <c r="B586" s="4">
        <v>9</v>
      </c>
      <c r="C586" s="13" t="s">
        <v>1049</v>
      </c>
      <c r="D586" s="7">
        <v>1545100</v>
      </c>
      <c r="E586" s="7">
        <v>6584700</v>
      </c>
      <c r="F586" s="4">
        <v>16</v>
      </c>
      <c r="G586" s="9">
        <v>35</v>
      </c>
      <c r="H586" s="6">
        <v>55.02</v>
      </c>
      <c r="I586" s="7">
        <v>59</v>
      </c>
      <c r="J586" s="7">
        <v>22</v>
      </c>
      <c r="K586" s="12">
        <v>50.04</v>
      </c>
      <c r="L586" s="19">
        <f t="shared" si="817"/>
        <v>16.598616666666668</v>
      </c>
      <c r="M586" s="19">
        <f t="shared" si="818"/>
        <v>59.380566666666667</v>
      </c>
      <c r="N586" s="11">
        <f t="shared" si="819"/>
        <v>93086.070425547499</v>
      </c>
      <c r="O586" s="11">
        <f t="shared" si="820"/>
        <v>110889.81411988322</v>
      </c>
      <c r="P586" s="22">
        <f t="shared" si="749"/>
        <v>4.1943917318247701</v>
      </c>
      <c r="Q586" s="11">
        <f t="shared" si="750"/>
        <v>3949.6128188158477</v>
      </c>
      <c r="R586" s="7">
        <f t="shared" si="754"/>
        <v>566</v>
      </c>
      <c r="S586" s="11">
        <f t="shared" si="751"/>
        <v>11360.370439986218</v>
      </c>
      <c r="T586" s="11">
        <f t="shared" si="752"/>
        <v>14768.481571982084</v>
      </c>
      <c r="AB586" s="4">
        <f t="shared" si="827"/>
        <v>0</v>
      </c>
      <c r="AC586" s="3">
        <f t="shared" si="821"/>
        <v>16</v>
      </c>
      <c r="AD586" s="42">
        <f t="shared" si="822"/>
        <v>35.917000000000002</v>
      </c>
      <c r="AE586" s="3">
        <f t="shared" si="823"/>
        <v>59</v>
      </c>
      <c r="AF586" s="42">
        <f t="shared" si="824"/>
        <v>22.834</v>
      </c>
      <c r="AJ586" s="3">
        <v>8</v>
      </c>
      <c r="AL586" t="s">
        <v>352</v>
      </c>
    </row>
    <row r="587" spans="1:38" x14ac:dyDescent="0.2">
      <c r="B587" s="4">
        <v>9</v>
      </c>
      <c r="C587" s="13" t="s">
        <v>1052</v>
      </c>
      <c r="D587" s="7">
        <v>1549708</v>
      </c>
      <c r="E587" s="7">
        <v>6584077</v>
      </c>
      <c r="F587" s="4">
        <v>16</v>
      </c>
      <c r="G587" s="9">
        <v>40</v>
      </c>
      <c r="H587" s="6">
        <v>45.84</v>
      </c>
      <c r="I587" s="7">
        <v>59</v>
      </c>
      <c r="J587" s="7">
        <v>22</v>
      </c>
      <c r="K587" s="12">
        <v>28.2</v>
      </c>
      <c r="L587" s="19">
        <f t="shared" si="817"/>
        <v>16.679400000000001</v>
      </c>
      <c r="M587" s="19">
        <f t="shared" si="818"/>
        <v>59.374499999999998</v>
      </c>
      <c r="N587" s="11">
        <f t="shared" si="819"/>
        <v>92911.495617348337</v>
      </c>
      <c r="O587" s="11">
        <f t="shared" si="820"/>
        <v>110890.65171075125</v>
      </c>
      <c r="P587" s="22">
        <f t="shared" si="749"/>
        <v>4.6499239778731871</v>
      </c>
      <c r="Q587" s="11">
        <f t="shared" si="750"/>
        <v>3954.2627427937209</v>
      </c>
      <c r="R587" s="7">
        <f t="shared" si="754"/>
        <v>567</v>
      </c>
      <c r="S587" s="11">
        <f t="shared" si="751"/>
        <v>11353.685617756926</v>
      </c>
      <c r="T587" s="11">
        <f t="shared" si="752"/>
        <v>14759.791303084005</v>
      </c>
      <c r="V587" s="4">
        <v>9</v>
      </c>
      <c r="W587" s="4">
        <v>9</v>
      </c>
      <c r="AB587" s="4">
        <f>SUM(U587:AA587)+7</f>
        <v>25</v>
      </c>
      <c r="AC587" s="3">
        <f t="shared" si="821"/>
        <v>16</v>
      </c>
      <c r="AD587" s="42">
        <f t="shared" si="822"/>
        <v>40.764000000000003</v>
      </c>
      <c r="AE587" s="3">
        <f t="shared" si="823"/>
        <v>59</v>
      </c>
      <c r="AF587" s="42">
        <f t="shared" si="824"/>
        <v>22.47</v>
      </c>
      <c r="AI587" s="4">
        <v>1</v>
      </c>
      <c r="AJ587" s="3">
        <v>9</v>
      </c>
      <c r="AK587" s="3">
        <v>1</v>
      </c>
      <c r="AL587" t="s">
        <v>2373</v>
      </c>
    </row>
    <row r="588" spans="1:38" x14ac:dyDescent="0.2">
      <c r="B588" s="4">
        <v>9</v>
      </c>
      <c r="C588" s="13" t="s">
        <v>2374</v>
      </c>
      <c r="D588" s="8">
        <v>1555900</v>
      </c>
      <c r="E588" s="8">
        <v>6583880</v>
      </c>
      <c r="F588" s="23">
        <v>16</v>
      </c>
      <c r="G588" s="10">
        <v>47</v>
      </c>
      <c r="H588" s="38">
        <v>18.18</v>
      </c>
      <c r="I588" s="8">
        <v>59</v>
      </c>
      <c r="J588" s="8">
        <v>22</v>
      </c>
      <c r="K588" s="17">
        <v>18.899999999999999</v>
      </c>
      <c r="L588" s="20">
        <f t="shared" si="817"/>
        <v>16.788383333333332</v>
      </c>
      <c r="M588" s="20">
        <f t="shared" si="818"/>
        <v>59.371916666666664</v>
      </c>
      <c r="N588" s="16">
        <f t="shared" si="819"/>
        <v>92677.178564940245</v>
      </c>
      <c r="O588" s="16">
        <f t="shared" si="820"/>
        <v>110892.15861034188</v>
      </c>
      <c r="P588" s="22">
        <f t="shared" si="749"/>
        <v>6.1951330090644543</v>
      </c>
      <c r="Q588" s="11">
        <f t="shared" si="750"/>
        <v>3960.4578758027856</v>
      </c>
      <c r="R588" s="7">
        <f t="shared" si="754"/>
        <v>568</v>
      </c>
      <c r="S588" s="11">
        <f t="shared" si="751"/>
        <v>11351.453207406576</v>
      </c>
      <c r="T588" s="11">
        <f t="shared" si="752"/>
        <v>14756.889169628548</v>
      </c>
      <c r="V588" s="4">
        <v>9</v>
      </c>
      <c r="W588" s="4">
        <v>9</v>
      </c>
      <c r="AB588" s="4">
        <f t="shared" ref="AB588:AB589" si="828">SUM(U588:AA588)</f>
        <v>18</v>
      </c>
      <c r="AC588" s="3">
        <f t="shared" si="821"/>
        <v>16</v>
      </c>
      <c r="AD588" s="42">
        <f t="shared" si="822"/>
        <v>47.302999999999997</v>
      </c>
      <c r="AE588" s="3">
        <f t="shared" si="823"/>
        <v>59</v>
      </c>
      <c r="AF588" s="42">
        <f t="shared" si="824"/>
        <v>22.315000000000001</v>
      </c>
      <c r="AJ588" s="3">
        <v>9</v>
      </c>
      <c r="AK588" s="3">
        <v>1</v>
      </c>
      <c r="AL588" t="s">
        <v>506</v>
      </c>
    </row>
    <row r="589" spans="1:38" x14ac:dyDescent="0.2">
      <c r="B589" s="4">
        <v>9</v>
      </c>
      <c r="C589" s="13" t="s">
        <v>2375</v>
      </c>
      <c r="D589" s="7">
        <v>1551035</v>
      </c>
      <c r="E589" s="7">
        <v>6585410</v>
      </c>
      <c r="F589" s="4">
        <v>16</v>
      </c>
      <c r="G589" s="9">
        <v>42</v>
      </c>
      <c r="H589" s="6">
        <v>11.46</v>
      </c>
      <c r="I589" s="7">
        <v>59</v>
      </c>
      <c r="J589" s="7">
        <v>23</v>
      </c>
      <c r="K589" s="12">
        <v>10.5</v>
      </c>
      <c r="L589" s="19">
        <f t="shared" si="817"/>
        <v>16.703183333333332</v>
      </c>
      <c r="M589" s="19">
        <f t="shared" si="818"/>
        <v>59.386249999999997</v>
      </c>
      <c r="N589" s="11">
        <f t="shared" si="819"/>
        <v>92858.646705069201</v>
      </c>
      <c r="O589" s="11">
        <f t="shared" si="820"/>
        <v>110891.15746490139</v>
      </c>
      <c r="P589" s="22">
        <f t="shared" si="749"/>
        <v>5.0999142149647971</v>
      </c>
      <c r="Q589" s="11">
        <f t="shared" si="750"/>
        <v>3965.5577900177504</v>
      </c>
      <c r="R589" s="7">
        <f t="shared" si="754"/>
        <v>569</v>
      </c>
      <c r="S589" s="11">
        <f t="shared" si="751"/>
        <v>11346.095047713352</v>
      </c>
      <c r="T589" s="11">
        <f t="shared" si="752"/>
        <v>14749.923562027358</v>
      </c>
      <c r="AB589" s="4">
        <f t="shared" si="828"/>
        <v>0</v>
      </c>
      <c r="AC589" s="3">
        <f t="shared" si="821"/>
        <v>16</v>
      </c>
      <c r="AD589" s="42">
        <f t="shared" si="822"/>
        <v>42.191000000000003</v>
      </c>
      <c r="AE589" s="3">
        <f t="shared" si="823"/>
        <v>59</v>
      </c>
      <c r="AF589" s="42">
        <f t="shared" si="824"/>
        <v>23.175000000000001</v>
      </c>
      <c r="AJ589" s="3">
        <v>9</v>
      </c>
      <c r="AK589" s="3">
        <v>1</v>
      </c>
      <c r="AL589" t="s">
        <v>571</v>
      </c>
    </row>
    <row r="590" spans="1:38" x14ac:dyDescent="0.2">
      <c r="B590" s="4">
        <v>8</v>
      </c>
      <c r="C590" s="13" t="s">
        <v>1055</v>
      </c>
      <c r="D590" s="29">
        <v>1550325</v>
      </c>
      <c r="E590" s="29">
        <v>6588000</v>
      </c>
      <c r="F590" s="4">
        <v>16</v>
      </c>
      <c r="G590" s="9">
        <v>41</v>
      </c>
      <c r="H590" s="6">
        <v>28.68</v>
      </c>
      <c r="I590" s="7">
        <v>59</v>
      </c>
      <c r="J590" s="7">
        <v>24</v>
      </c>
      <c r="K590" s="12">
        <v>34.5</v>
      </c>
      <c r="L590" s="19">
        <f t="shared" si="817"/>
        <v>16.691299999999998</v>
      </c>
      <c r="M590" s="19">
        <f t="shared" si="818"/>
        <v>59.40958333333333</v>
      </c>
      <c r="N590" s="11">
        <f t="shared" si="819"/>
        <v>92882.220078723651</v>
      </c>
      <c r="O590" s="11">
        <f t="shared" si="820"/>
        <v>110891.20021320916</v>
      </c>
      <c r="P590" s="22">
        <f t="shared" si="749"/>
        <v>2.6855539465815985</v>
      </c>
      <c r="Q590" s="11">
        <f t="shared" si="750"/>
        <v>3968.2433439643319</v>
      </c>
      <c r="R590" s="7">
        <f t="shared" si="754"/>
        <v>570</v>
      </c>
      <c r="S590" s="11">
        <f t="shared" si="751"/>
        <v>11333.859936796372</v>
      </c>
      <c r="T590" s="11">
        <f t="shared" si="752"/>
        <v>14734.017917835285</v>
      </c>
      <c r="V590" s="4">
        <v>9</v>
      </c>
      <c r="AB590" s="4">
        <f>SUM(U590:AA590)+AB591</f>
        <v>18</v>
      </c>
      <c r="AC590" s="3">
        <f t="shared" si="821"/>
        <v>16</v>
      </c>
      <c r="AD590" s="42">
        <f t="shared" si="822"/>
        <v>41.478000000000002</v>
      </c>
      <c r="AE590" s="3">
        <f t="shared" si="823"/>
        <v>59</v>
      </c>
      <c r="AF590" s="42">
        <f t="shared" si="824"/>
        <v>24.574999999999999</v>
      </c>
      <c r="AJ590" s="3">
        <v>9</v>
      </c>
      <c r="AK590" s="3">
        <v>1</v>
      </c>
      <c r="AL590" t="s">
        <v>586</v>
      </c>
    </row>
    <row r="591" spans="1:38" x14ac:dyDescent="0.2">
      <c r="B591" s="4">
        <v>8</v>
      </c>
      <c r="C591" s="13" t="s">
        <v>1056</v>
      </c>
      <c r="D591" s="29">
        <v>1550327</v>
      </c>
      <c r="E591" s="29">
        <v>6587998</v>
      </c>
      <c r="F591" s="4">
        <v>16</v>
      </c>
      <c r="G591" s="9">
        <v>41</v>
      </c>
      <c r="H591" s="6">
        <v>28.86</v>
      </c>
      <c r="I591" s="7">
        <v>59</v>
      </c>
      <c r="J591" s="7">
        <v>24</v>
      </c>
      <c r="K591" s="12">
        <v>34.44</v>
      </c>
      <c r="L591" s="19">
        <f t="shared" si="817"/>
        <v>16.69135</v>
      </c>
      <c r="M591" s="19">
        <f t="shared" si="818"/>
        <v>59.40956666666667</v>
      </c>
      <c r="N591" s="11">
        <f t="shared" si="819"/>
        <v>92882.061666671667</v>
      </c>
      <c r="O591" s="11">
        <f t="shared" si="820"/>
        <v>110891.19765784073</v>
      </c>
      <c r="P591" s="22">
        <f t="shared" si="749"/>
        <v>2.8284271247461905E-3</v>
      </c>
      <c r="Q591" s="11">
        <f t="shared" si="750"/>
        <v>3968.2461723914566</v>
      </c>
      <c r="R591" s="7">
        <f t="shared" si="754"/>
        <v>571</v>
      </c>
      <c r="S591" s="11">
        <f t="shared" si="751"/>
        <v>11314.018859287726</v>
      </c>
      <c r="T591" s="11">
        <f t="shared" si="752"/>
        <v>14708.224517074044</v>
      </c>
      <c r="V591" s="4">
        <v>9</v>
      </c>
      <c r="AB591" s="4">
        <f t="shared" si="827"/>
        <v>9</v>
      </c>
      <c r="AC591" s="3">
        <f t="shared" si="821"/>
        <v>16</v>
      </c>
      <c r="AD591" s="42">
        <f t="shared" si="822"/>
        <v>41.481000000000002</v>
      </c>
      <c r="AE591" s="3">
        <f t="shared" si="823"/>
        <v>59</v>
      </c>
      <c r="AF591" s="42">
        <f t="shared" si="824"/>
        <v>24.574000000000002</v>
      </c>
      <c r="AI591" s="4">
        <v>1</v>
      </c>
      <c r="AJ591" s="3">
        <v>9</v>
      </c>
      <c r="AK591" s="3">
        <v>1</v>
      </c>
      <c r="AL591" t="s">
        <v>2376</v>
      </c>
    </row>
    <row r="592" spans="1:38" x14ac:dyDescent="0.2">
      <c r="B592" s="4">
        <v>8</v>
      </c>
      <c r="C592" s="13" t="s">
        <v>1057</v>
      </c>
      <c r="D592" s="29">
        <v>1550400</v>
      </c>
      <c r="E592" s="29">
        <v>6588050</v>
      </c>
      <c r="F592" s="4">
        <v>16</v>
      </c>
      <c r="G592" s="9">
        <v>41</v>
      </c>
      <c r="H592" s="6">
        <v>27.24</v>
      </c>
      <c r="I592" s="7">
        <v>59</v>
      </c>
      <c r="J592" s="7">
        <v>24</v>
      </c>
      <c r="K592" s="12">
        <v>34.56</v>
      </c>
      <c r="L592" s="19">
        <f t="shared" si="817"/>
        <v>16.690899999999999</v>
      </c>
      <c r="M592" s="19">
        <f t="shared" si="818"/>
        <v>59.409599999999998</v>
      </c>
      <c r="N592" s="11">
        <f t="shared" si="819"/>
        <v>92888.939481993191</v>
      </c>
      <c r="O592" s="11">
        <f t="shared" si="820"/>
        <v>110892.0107188064</v>
      </c>
      <c r="P592" s="22">
        <f t="shared" si="749"/>
        <v>8.9627004859026721E-2</v>
      </c>
      <c r="Q592" s="11">
        <f t="shared" si="750"/>
        <v>3968.3357993963155</v>
      </c>
      <c r="R592" s="7">
        <f t="shared" si="754"/>
        <v>572</v>
      </c>
      <c r="S592" s="11">
        <f t="shared" si="751"/>
        <v>11294.49419828182</v>
      </c>
      <c r="T592" s="11">
        <f t="shared" si="752"/>
        <v>14682.842457766366</v>
      </c>
      <c r="AB592" s="4">
        <f t="shared" si="827"/>
        <v>0</v>
      </c>
      <c r="AC592" s="3">
        <f t="shared" si="821"/>
        <v>16</v>
      </c>
      <c r="AD592" s="42">
        <f t="shared" si="822"/>
        <v>41.454000000000001</v>
      </c>
      <c r="AE592" s="3">
        <f t="shared" si="823"/>
        <v>59</v>
      </c>
      <c r="AF592" s="42">
        <f t="shared" si="824"/>
        <v>24.576000000000001</v>
      </c>
      <c r="AJ592" s="3">
        <v>9</v>
      </c>
      <c r="AL592" t="s">
        <v>586</v>
      </c>
    </row>
    <row r="593" spans="1:38" x14ac:dyDescent="0.2">
      <c r="B593" s="4">
        <v>8</v>
      </c>
      <c r="C593" s="13" t="s">
        <v>1058</v>
      </c>
      <c r="D593" s="29">
        <v>1550301</v>
      </c>
      <c r="E593" s="29">
        <v>6588004</v>
      </c>
      <c r="F593" s="4">
        <v>16</v>
      </c>
      <c r="G593" s="9">
        <v>41</v>
      </c>
      <c r="H593" s="6">
        <v>27.18</v>
      </c>
      <c r="I593" s="7">
        <v>59</v>
      </c>
      <c r="J593" s="7">
        <v>24</v>
      </c>
      <c r="K593" s="12">
        <v>34.619999999999997</v>
      </c>
      <c r="L593" s="19">
        <f t="shared" si="817"/>
        <v>16.690883333333332</v>
      </c>
      <c r="M593" s="19">
        <f t="shared" si="818"/>
        <v>59.409616666666665</v>
      </c>
      <c r="N593" s="11">
        <f t="shared" si="819"/>
        <v>92883.100854458477</v>
      </c>
      <c r="O593" s="11">
        <f t="shared" si="820"/>
        <v>110891.20532394167</v>
      </c>
      <c r="P593" s="22">
        <f t="shared" si="749"/>
        <v>0.10916501271011697</v>
      </c>
      <c r="Q593" s="11">
        <f t="shared" si="750"/>
        <v>3968.4449644090255</v>
      </c>
      <c r="R593" s="7">
        <f t="shared" si="754"/>
        <v>573</v>
      </c>
      <c r="S593" s="11">
        <f t="shared" si="751"/>
        <v>11275.093197308715</v>
      </c>
      <c r="T593" s="11">
        <f t="shared" si="752"/>
        <v>14657.621156501331</v>
      </c>
      <c r="AB593" s="4">
        <f t="shared" si="827"/>
        <v>0</v>
      </c>
      <c r="AC593" s="3">
        <f t="shared" si="821"/>
        <v>16</v>
      </c>
      <c r="AD593" s="42">
        <f t="shared" si="822"/>
        <v>41.453000000000003</v>
      </c>
      <c r="AE593" s="3">
        <f t="shared" si="823"/>
        <v>59</v>
      </c>
      <c r="AF593" s="42">
        <f t="shared" si="824"/>
        <v>24.576999999999998</v>
      </c>
      <c r="AJ593" s="3">
        <v>9</v>
      </c>
      <c r="AL593" t="s">
        <v>586</v>
      </c>
    </row>
    <row r="594" spans="1:38" x14ac:dyDescent="0.2">
      <c r="B594" s="4">
        <v>9</v>
      </c>
      <c r="C594" s="13" t="s">
        <v>1059</v>
      </c>
      <c r="D594" s="29">
        <v>1551569</v>
      </c>
      <c r="E594" s="29">
        <v>6591209</v>
      </c>
      <c r="F594" s="23">
        <v>16</v>
      </c>
      <c r="G594" s="10">
        <v>42</v>
      </c>
      <c r="H594" s="38">
        <v>50.28</v>
      </c>
      <c r="I594" s="8">
        <v>59</v>
      </c>
      <c r="J594" s="8">
        <v>26</v>
      </c>
      <c r="K594" s="17">
        <v>17.64</v>
      </c>
      <c r="L594" s="20">
        <f t="shared" ref="L594:L610" si="829">(H594/60+G594)/60+F594</f>
        <v>16.713966666666668</v>
      </c>
      <c r="M594" s="20">
        <f t="shared" ref="M594:M610" si="830">(K594/60+J594)/60+I594</f>
        <v>59.438233333333336</v>
      </c>
      <c r="N594" s="16">
        <f t="shared" ref="N594:N609" si="831">D594/L594</f>
        <v>92830.686511679844</v>
      </c>
      <c r="O594" s="16">
        <f t="shared" ref="O594:O609" si="832">E594/M594</f>
        <v>110891.73803393662</v>
      </c>
      <c r="P594" s="22">
        <f t="shared" si="749"/>
        <v>3.4467156830815044</v>
      </c>
      <c r="Q594" s="11">
        <f t="shared" si="750"/>
        <v>3971.891680092107</v>
      </c>
      <c r="R594" s="7">
        <f t="shared" si="754"/>
        <v>574</v>
      </c>
      <c r="S594" s="11">
        <f t="shared" si="751"/>
        <v>11265.225880121865</v>
      </c>
      <c r="T594" s="11">
        <f t="shared" si="752"/>
        <v>14644.793644158424</v>
      </c>
      <c r="AB594" s="4">
        <f t="shared" si="827"/>
        <v>0</v>
      </c>
      <c r="AC594" s="3">
        <f t="shared" si="821"/>
        <v>16</v>
      </c>
      <c r="AD594" s="42">
        <f t="shared" si="822"/>
        <v>42.838000000000001</v>
      </c>
      <c r="AE594" s="3">
        <f t="shared" si="823"/>
        <v>59</v>
      </c>
      <c r="AF594" s="42">
        <f t="shared" si="824"/>
        <v>26.294</v>
      </c>
      <c r="AJ594" s="3">
        <v>9</v>
      </c>
      <c r="AK594" s="3">
        <v>1</v>
      </c>
      <c r="AL594" t="s">
        <v>106</v>
      </c>
    </row>
    <row r="595" spans="1:38" x14ac:dyDescent="0.2">
      <c r="B595" s="4">
        <v>9</v>
      </c>
      <c r="C595" s="13" t="s">
        <v>1060</v>
      </c>
      <c r="D595" s="29">
        <v>1551832</v>
      </c>
      <c r="E595" s="29">
        <v>6591618</v>
      </c>
      <c r="F595" s="23">
        <v>16</v>
      </c>
      <c r="G595" s="10">
        <v>43</v>
      </c>
      <c r="H595" s="38">
        <v>7.32</v>
      </c>
      <c r="I595" s="8">
        <v>59</v>
      </c>
      <c r="J595" s="8">
        <v>26</v>
      </c>
      <c r="K595" s="17">
        <v>30.78</v>
      </c>
      <c r="L595" s="20">
        <f t="shared" si="829"/>
        <v>16.718699999999998</v>
      </c>
      <c r="M595" s="20">
        <f t="shared" si="830"/>
        <v>59.441883333333337</v>
      </c>
      <c r="N595" s="16">
        <f t="shared" si="831"/>
        <v>92820.135536853952</v>
      </c>
      <c r="O595" s="16">
        <f t="shared" si="832"/>
        <v>110891.80945085577</v>
      </c>
      <c r="P595" s="22">
        <f t="shared" si="749"/>
        <v>0.48626124665656834</v>
      </c>
      <c r="Q595" s="11">
        <f t="shared" si="750"/>
        <v>3972.3779413387638</v>
      </c>
      <c r="R595" s="7">
        <f t="shared" si="754"/>
        <v>575</v>
      </c>
      <c r="S595" s="11">
        <f t="shared" si="751"/>
        <v>11247.010936520883</v>
      </c>
      <c r="T595" s="11">
        <f t="shared" si="752"/>
        <v>14621.114217477148</v>
      </c>
      <c r="AB595" s="4">
        <f t="shared" si="827"/>
        <v>0</v>
      </c>
      <c r="AC595" s="3">
        <f t="shared" si="821"/>
        <v>16</v>
      </c>
      <c r="AD595" s="42">
        <f t="shared" si="822"/>
        <v>43.122</v>
      </c>
      <c r="AE595" s="3">
        <f t="shared" si="823"/>
        <v>59</v>
      </c>
      <c r="AF595" s="42">
        <f t="shared" si="824"/>
        <v>26.513000000000002</v>
      </c>
      <c r="AJ595" s="3">
        <v>9</v>
      </c>
      <c r="AK595" s="3">
        <v>1</v>
      </c>
      <c r="AL595" t="s">
        <v>106</v>
      </c>
    </row>
    <row r="596" spans="1:38" x14ac:dyDescent="0.2">
      <c r="B596" s="4">
        <v>9</v>
      </c>
      <c r="C596" s="13" t="s">
        <v>1061</v>
      </c>
      <c r="D596" s="29">
        <v>1555577</v>
      </c>
      <c r="E596" s="29">
        <v>6591836</v>
      </c>
      <c r="F596" s="23">
        <v>16</v>
      </c>
      <c r="G596" s="10">
        <v>47</v>
      </c>
      <c r="H596" s="38">
        <v>5.0999999999999996</v>
      </c>
      <c r="I596" s="8">
        <v>59</v>
      </c>
      <c r="J596" s="8">
        <v>26</v>
      </c>
      <c r="K596" s="17">
        <v>36.119999999999997</v>
      </c>
      <c r="L596" s="20">
        <f t="shared" si="829"/>
        <v>16.784749999999999</v>
      </c>
      <c r="M596" s="20">
        <f t="shared" si="830"/>
        <v>59.44336666666667</v>
      </c>
      <c r="N596" s="16">
        <f t="shared" si="831"/>
        <v>92677.996395537615</v>
      </c>
      <c r="O596" s="16">
        <f t="shared" si="832"/>
        <v>110892.70964352063</v>
      </c>
      <c r="P596" s="22">
        <f t="shared" si="749"/>
        <v>3.7513396273864617</v>
      </c>
      <c r="Q596" s="11">
        <f t="shared" si="750"/>
        <v>3976.1292809661504</v>
      </c>
      <c r="R596" s="7">
        <f t="shared" si="754"/>
        <v>576</v>
      </c>
      <c r="S596" s="11">
        <f t="shared" si="751"/>
        <v>11238.087620508493</v>
      </c>
      <c r="T596" s="11">
        <f t="shared" si="752"/>
        <v>14609.513906661041</v>
      </c>
      <c r="U596" s="4">
        <v>9</v>
      </c>
      <c r="AB596" s="4">
        <f t="shared" si="827"/>
        <v>9</v>
      </c>
      <c r="AC596" s="3">
        <f t="shared" si="821"/>
        <v>16</v>
      </c>
      <c r="AD596" s="42">
        <f t="shared" si="822"/>
        <v>47.085000000000001</v>
      </c>
      <c r="AE596" s="3">
        <f t="shared" si="823"/>
        <v>59</v>
      </c>
      <c r="AF596" s="42">
        <f t="shared" si="824"/>
        <v>26.602</v>
      </c>
      <c r="AG596" s="4">
        <v>1</v>
      </c>
      <c r="AJ596" s="3">
        <v>9</v>
      </c>
      <c r="AK596" s="3">
        <v>1</v>
      </c>
      <c r="AL596" t="s">
        <v>486</v>
      </c>
    </row>
    <row r="597" spans="1:38" x14ac:dyDescent="0.2">
      <c r="B597" s="4">
        <v>7</v>
      </c>
      <c r="C597" s="13" t="s">
        <v>2377</v>
      </c>
      <c r="D597" s="8">
        <v>1557950</v>
      </c>
      <c r="E597" s="8">
        <v>6592500</v>
      </c>
      <c r="F597" s="23">
        <v>16</v>
      </c>
      <c r="G597" s="10">
        <v>49</v>
      </c>
      <c r="H597" s="38">
        <v>36.36</v>
      </c>
      <c r="I597" s="8">
        <v>59</v>
      </c>
      <c r="J597" s="8">
        <v>26</v>
      </c>
      <c r="K597" s="17">
        <v>56.4</v>
      </c>
      <c r="L597" s="20">
        <f t="shared" si="829"/>
        <v>16.826766666666668</v>
      </c>
      <c r="M597" s="20">
        <f t="shared" si="830"/>
        <v>59.448999999999998</v>
      </c>
      <c r="N597" s="16">
        <f t="shared" si="831"/>
        <v>92587.603480961872</v>
      </c>
      <c r="O597" s="16">
        <f t="shared" si="832"/>
        <v>110893.37078840687</v>
      </c>
      <c r="P597" s="22">
        <f t="shared" si="749"/>
        <v>2.4641479257544585</v>
      </c>
      <c r="Q597" s="11">
        <f t="shared" si="750"/>
        <v>3978.5934288919048</v>
      </c>
      <c r="R597" s="7">
        <f t="shared" si="754"/>
        <v>577</v>
      </c>
      <c r="S597" s="11">
        <f t="shared" si="751"/>
        <v>11225.563435417715</v>
      </c>
      <c r="T597" s="11">
        <f t="shared" si="752"/>
        <v>14593.232466043029</v>
      </c>
      <c r="AB597" s="4">
        <f t="shared" ref="AB597:AB610" si="833">SUM(U597:AA597)</f>
        <v>0</v>
      </c>
      <c r="AC597" s="3">
        <f t="shared" si="821"/>
        <v>16</v>
      </c>
      <c r="AD597" s="42">
        <f t="shared" si="822"/>
        <v>49.606000000000002</v>
      </c>
      <c r="AE597" s="3">
        <f t="shared" si="823"/>
        <v>59</v>
      </c>
      <c r="AF597" s="42">
        <f t="shared" si="824"/>
        <v>26.94</v>
      </c>
      <c r="AJ597" s="3">
        <v>8</v>
      </c>
      <c r="AK597" s="3" t="s">
        <v>2998</v>
      </c>
      <c r="AL597" t="s">
        <v>13</v>
      </c>
    </row>
    <row r="598" spans="1:38" x14ac:dyDescent="0.2">
      <c r="B598" s="4">
        <v>7</v>
      </c>
      <c r="C598" s="13" t="s">
        <v>2378</v>
      </c>
      <c r="D598" s="8">
        <v>1557950</v>
      </c>
      <c r="E598" s="8">
        <v>6592500</v>
      </c>
      <c r="F598" s="23">
        <v>16</v>
      </c>
      <c r="G598" s="10">
        <v>49</v>
      </c>
      <c r="H598" s="38">
        <v>36.36</v>
      </c>
      <c r="I598" s="8">
        <v>59</v>
      </c>
      <c r="J598" s="8">
        <v>26</v>
      </c>
      <c r="K598" s="17">
        <v>56.4</v>
      </c>
      <c r="L598" s="20">
        <f t="shared" si="829"/>
        <v>16.826766666666668</v>
      </c>
      <c r="M598" s="20">
        <f t="shared" si="830"/>
        <v>59.448999999999998</v>
      </c>
      <c r="N598" s="16">
        <f t="shared" si="831"/>
        <v>92587.603480961872</v>
      </c>
      <c r="O598" s="16">
        <f t="shared" si="832"/>
        <v>110893.37078840687</v>
      </c>
      <c r="P598" s="22">
        <f t="shared" si="749"/>
        <v>0</v>
      </c>
      <c r="Q598" s="11">
        <f t="shared" si="750"/>
        <v>3978.5934288919048</v>
      </c>
      <c r="R598" s="7">
        <f t="shared" si="754"/>
        <v>578</v>
      </c>
      <c r="S598" s="11">
        <f t="shared" si="751"/>
        <v>11206.14204539104</v>
      </c>
      <c r="T598" s="11">
        <f t="shared" si="752"/>
        <v>14567.984659008353</v>
      </c>
      <c r="AB598" s="4">
        <f t="shared" si="833"/>
        <v>0</v>
      </c>
      <c r="AC598" s="3">
        <f t="shared" si="821"/>
        <v>16</v>
      </c>
      <c r="AD598" s="42">
        <f t="shared" si="822"/>
        <v>49.606000000000002</v>
      </c>
      <c r="AE598" s="3">
        <f t="shared" si="823"/>
        <v>59</v>
      </c>
      <c r="AF598" s="42">
        <f t="shared" si="824"/>
        <v>26.94</v>
      </c>
      <c r="AJ598" s="3">
        <v>8</v>
      </c>
      <c r="AK598" s="3" t="s">
        <v>2998</v>
      </c>
      <c r="AL598" t="s">
        <v>13</v>
      </c>
    </row>
    <row r="599" spans="1:38" x14ac:dyDescent="0.2">
      <c r="B599" s="4">
        <v>8</v>
      </c>
      <c r="C599" s="13" t="s">
        <v>1062</v>
      </c>
      <c r="D599" s="29">
        <v>1559645</v>
      </c>
      <c r="E599" s="29">
        <v>6592827</v>
      </c>
      <c r="F599" s="23">
        <v>16</v>
      </c>
      <c r="G599" s="10">
        <v>51</v>
      </c>
      <c r="H599" s="38">
        <v>24.24</v>
      </c>
      <c r="I599" s="8">
        <v>59</v>
      </c>
      <c r="J599" s="8">
        <v>27</v>
      </c>
      <c r="K599" s="17">
        <v>6.12</v>
      </c>
      <c r="L599" s="20">
        <f t="shared" si="829"/>
        <v>16.856733333333334</v>
      </c>
      <c r="M599" s="20">
        <f t="shared" si="830"/>
        <v>59.451700000000002</v>
      </c>
      <c r="N599" s="16">
        <f t="shared" si="831"/>
        <v>92523.561306856602</v>
      </c>
      <c r="O599" s="16">
        <f t="shared" si="832"/>
        <v>110893.83482726314</v>
      </c>
      <c r="P599" s="22">
        <f t="shared" si="749"/>
        <v>1.7262543265695238</v>
      </c>
      <c r="Q599" s="11">
        <f t="shared" si="750"/>
        <v>3980.3196832184744</v>
      </c>
      <c r="R599" s="7">
        <f t="shared" si="754"/>
        <v>579</v>
      </c>
      <c r="S599" s="11">
        <f t="shared" si="751"/>
        <v>11191.641527253327</v>
      </c>
      <c r="T599" s="11">
        <f t="shared" si="752"/>
        <v>14549.133985429326</v>
      </c>
      <c r="AB599" s="4">
        <f t="shared" si="833"/>
        <v>0</v>
      </c>
      <c r="AC599" s="3">
        <f t="shared" si="821"/>
        <v>16</v>
      </c>
      <c r="AD599" s="42">
        <f t="shared" si="822"/>
        <v>51.404000000000003</v>
      </c>
      <c r="AE599" s="3">
        <f t="shared" si="823"/>
        <v>59</v>
      </c>
      <c r="AF599" s="42">
        <f t="shared" si="824"/>
        <v>27.102</v>
      </c>
      <c r="AJ599" s="3">
        <v>9</v>
      </c>
      <c r="AK599" s="3" t="s">
        <v>2998</v>
      </c>
      <c r="AL599" t="s">
        <v>485</v>
      </c>
    </row>
    <row r="600" spans="1:38" x14ac:dyDescent="0.2">
      <c r="B600" s="4">
        <v>7</v>
      </c>
      <c r="C600" s="13" t="s">
        <v>1063</v>
      </c>
      <c r="D600" s="29">
        <v>1563866</v>
      </c>
      <c r="E600" s="29">
        <v>6590014</v>
      </c>
      <c r="F600" s="23">
        <v>16</v>
      </c>
      <c r="G600" s="10">
        <v>55</v>
      </c>
      <c r="H600" s="38">
        <v>49.08</v>
      </c>
      <c r="I600" s="8">
        <v>59</v>
      </c>
      <c r="J600" s="8">
        <v>25</v>
      </c>
      <c r="K600" s="17">
        <v>33</v>
      </c>
      <c r="L600" s="20">
        <f t="shared" si="829"/>
        <v>16.930299999999999</v>
      </c>
      <c r="M600" s="20">
        <f t="shared" si="830"/>
        <v>59.425833333333337</v>
      </c>
      <c r="N600" s="16">
        <f t="shared" si="831"/>
        <v>92370.838083199953</v>
      </c>
      <c r="O600" s="16">
        <f t="shared" si="832"/>
        <v>110894.76798810842</v>
      </c>
      <c r="P600" s="22">
        <f t="shared" si="749"/>
        <v>5.072456012623471</v>
      </c>
      <c r="Q600" s="11">
        <f t="shared" si="750"/>
        <v>3985.3921392310981</v>
      </c>
      <c r="R600" s="7">
        <f t="shared" si="754"/>
        <v>580</v>
      </c>
      <c r="S600" s="11">
        <f t="shared" si="751"/>
        <v>11186.583452876253</v>
      </c>
      <c r="T600" s="11">
        <f t="shared" si="752"/>
        <v>14542.558488739131</v>
      </c>
      <c r="AB600" s="4">
        <f t="shared" si="833"/>
        <v>0</v>
      </c>
      <c r="AC600" s="3">
        <f t="shared" si="821"/>
        <v>16</v>
      </c>
      <c r="AD600" s="42">
        <f t="shared" si="822"/>
        <v>55.817999999999998</v>
      </c>
      <c r="AE600" s="3">
        <f t="shared" si="823"/>
        <v>59</v>
      </c>
      <c r="AF600" s="42">
        <f t="shared" si="824"/>
        <v>25.55</v>
      </c>
      <c r="AG600" s="4">
        <v>1</v>
      </c>
      <c r="AJ600" s="3">
        <v>8</v>
      </c>
      <c r="AK600" s="3" t="s">
        <v>2998</v>
      </c>
      <c r="AL600" t="s">
        <v>2379</v>
      </c>
    </row>
    <row r="601" spans="1:38" x14ac:dyDescent="0.2">
      <c r="B601" s="4">
        <v>8</v>
      </c>
      <c r="C601" s="13" t="s">
        <v>1065</v>
      </c>
      <c r="D601" s="29">
        <v>1562791</v>
      </c>
      <c r="E601" s="29">
        <v>6582659</v>
      </c>
      <c r="F601" s="23">
        <v>16</v>
      </c>
      <c r="G601" s="10">
        <v>54</v>
      </c>
      <c r="H601" s="38">
        <v>33.119999999999997</v>
      </c>
      <c r="I601" s="8">
        <v>59</v>
      </c>
      <c r="J601" s="8">
        <v>21</v>
      </c>
      <c r="K601" s="17">
        <v>35.94</v>
      </c>
      <c r="L601" s="20">
        <f t="shared" si="829"/>
        <v>16.909199999999998</v>
      </c>
      <c r="M601" s="20">
        <f t="shared" si="830"/>
        <v>59.359983333333332</v>
      </c>
      <c r="N601" s="16">
        <f t="shared" si="831"/>
        <v>92422.527381543783</v>
      </c>
      <c r="O601" s="16">
        <f t="shared" si="832"/>
        <v>110893.88221414034</v>
      </c>
      <c r="P601" s="22">
        <f t="shared" si="749"/>
        <v>7.433145363841609</v>
      </c>
      <c r="Q601" s="11">
        <f t="shared" si="750"/>
        <v>3992.8252845949396</v>
      </c>
      <c r="R601" s="7">
        <f t="shared" si="754"/>
        <v>581</v>
      </c>
      <c r="S601" s="11">
        <f t="shared" si="751"/>
        <v>11188.157596076699</v>
      </c>
      <c r="T601" s="11">
        <f t="shared" si="752"/>
        <v>14544.604874899709</v>
      </c>
      <c r="AB601" s="4">
        <f t="shared" si="833"/>
        <v>0</v>
      </c>
      <c r="AC601" s="3">
        <f t="shared" si="821"/>
        <v>16</v>
      </c>
      <c r="AD601" s="42">
        <f t="shared" si="822"/>
        <v>54.552</v>
      </c>
      <c r="AE601" s="3">
        <f t="shared" si="823"/>
        <v>59</v>
      </c>
      <c r="AF601" s="42">
        <f t="shared" si="824"/>
        <v>21.599</v>
      </c>
      <c r="AJ601" s="3">
        <v>9</v>
      </c>
      <c r="AK601" s="3" t="s">
        <v>2998</v>
      </c>
      <c r="AL601" t="s">
        <v>308</v>
      </c>
    </row>
    <row r="602" spans="1:38" x14ac:dyDescent="0.2">
      <c r="B602" s="4">
        <v>7</v>
      </c>
      <c r="C602" s="13" t="s">
        <v>1064</v>
      </c>
      <c r="D602" s="29">
        <v>1563977</v>
      </c>
      <c r="E602" s="29">
        <v>6584113</v>
      </c>
      <c r="F602" s="23">
        <v>16</v>
      </c>
      <c r="G602" s="10">
        <v>55</v>
      </c>
      <c r="H602" s="38">
        <v>49.8</v>
      </c>
      <c r="I602" s="8">
        <v>59</v>
      </c>
      <c r="J602" s="8">
        <v>22</v>
      </c>
      <c r="K602" s="17">
        <v>22.26</v>
      </c>
      <c r="L602" s="20">
        <f t="shared" si="829"/>
        <v>16.930499999999999</v>
      </c>
      <c r="M602" s="20">
        <f t="shared" si="830"/>
        <v>59.37285</v>
      </c>
      <c r="N602" s="16">
        <f t="shared" si="831"/>
        <v>92376.303121585312</v>
      </c>
      <c r="O602" s="16">
        <f t="shared" si="832"/>
        <v>110894.33975293422</v>
      </c>
      <c r="P602" s="22">
        <f t="shared" si="749"/>
        <v>1.8763560429726549</v>
      </c>
      <c r="Q602" s="11">
        <f t="shared" si="750"/>
        <v>3994.7016406379121</v>
      </c>
      <c r="R602" s="7">
        <f t="shared" si="754"/>
        <v>582</v>
      </c>
      <c r="S602" s="11">
        <f t="shared" si="751"/>
        <v>11174.182596148661</v>
      </c>
      <c r="T602" s="11">
        <f t="shared" si="752"/>
        <v>14526.43737499326</v>
      </c>
      <c r="U602" s="4">
        <v>9</v>
      </c>
      <c r="AB602" s="4">
        <f>SUM(U602:AA602)+40</f>
        <v>49</v>
      </c>
      <c r="AC602" s="3">
        <f t="shared" si="821"/>
        <v>16</v>
      </c>
      <c r="AD602" s="42">
        <f t="shared" si="822"/>
        <v>55.83</v>
      </c>
      <c r="AE602" s="3">
        <f t="shared" si="823"/>
        <v>59</v>
      </c>
      <c r="AF602" s="42">
        <f t="shared" si="824"/>
        <v>22.370999999999999</v>
      </c>
      <c r="AG602" s="4">
        <v>1</v>
      </c>
      <c r="AJ602" s="3">
        <v>8</v>
      </c>
      <c r="AL602" t="s">
        <v>2380</v>
      </c>
    </row>
    <row r="603" spans="1:38" x14ac:dyDescent="0.2">
      <c r="B603" s="4">
        <v>9</v>
      </c>
      <c r="C603" s="13" t="s">
        <v>1066</v>
      </c>
      <c r="D603" s="29">
        <v>1570520</v>
      </c>
      <c r="E603" s="29">
        <v>6595859</v>
      </c>
      <c r="F603" s="23">
        <v>17</v>
      </c>
      <c r="G603" s="10">
        <v>2</v>
      </c>
      <c r="H603" s="38">
        <v>57.9</v>
      </c>
      <c r="I603" s="8">
        <v>59</v>
      </c>
      <c r="J603" s="8">
        <v>28</v>
      </c>
      <c r="K603" s="17">
        <v>38.04</v>
      </c>
      <c r="L603" s="20">
        <f t="shared" si="829"/>
        <v>17.049416666666666</v>
      </c>
      <c r="M603" s="20">
        <f t="shared" si="830"/>
        <v>59.477233333333331</v>
      </c>
      <c r="N603" s="16">
        <f t="shared" si="831"/>
        <v>92115.761536318445</v>
      </c>
      <c r="O603" s="16">
        <f t="shared" si="832"/>
        <v>110897.20604578672</v>
      </c>
      <c r="P603" s="22">
        <f t="shared" si="749"/>
        <v>13.44542171149719</v>
      </c>
      <c r="Q603" s="11">
        <f t="shared" si="750"/>
        <v>4008.1470623494092</v>
      </c>
      <c r="R603" s="7">
        <f t="shared" si="754"/>
        <v>583</v>
      </c>
      <c r="S603" s="11">
        <f t="shared" si="751"/>
        <v>11192.561608070049</v>
      </c>
      <c r="T603" s="11">
        <f t="shared" si="752"/>
        <v>14550.330090491065</v>
      </c>
      <c r="U603" s="4">
        <v>9</v>
      </c>
      <c r="AB603" s="4">
        <f>SUM(U603:AA603)+40</f>
        <v>49</v>
      </c>
      <c r="AC603" s="3">
        <f t="shared" si="821"/>
        <v>17</v>
      </c>
      <c r="AD603" s="42">
        <f t="shared" si="822"/>
        <v>2.9649999999999999</v>
      </c>
      <c r="AE603" s="3">
        <f t="shared" si="823"/>
        <v>59</v>
      </c>
      <c r="AF603" s="42">
        <f t="shared" si="824"/>
        <v>28.634</v>
      </c>
      <c r="AG603" s="4">
        <v>1</v>
      </c>
      <c r="AJ603" s="3">
        <v>9</v>
      </c>
      <c r="AK603" s="3">
        <v>2</v>
      </c>
      <c r="AL603" t="s">
        <v>2381</v>
      </c>
    </row>
    <row r="604" spans="1:38" x14ac:dyDescent="0.2">
      <c r="B604" s="4">
        <v>8</v>
      </c>
      <c r="C604" s="13" t="s">
        <v>1067</v>
      </c>
      <c r="D604" s="29">
        <v>1570291</v>
      </c>
      <c r="E604" s="29">
        <v>6596537</v>
      </c>
      <c r="F604" s="23">
        <v>17</v>
      </c>
      <c r="G604" s="10">
        <v>2</v>
      </c>
      <c r="H604" s="38">
        <v>44.07</v>
      </c>
      <c r="I604" s="8">
        <v>59</v>
      </c>
      <c r="J604" s="8">
        <v>29</v>
      </c>
      <c r="K604" s="17">
        <v>0.09</v>
      </c>
      <c r="L604" s="20">
        <f t="shared" si="829"/>
        <v>17.045574999999999</v>
      </c>
      <c r="M604" s="20">
        <f t="shared" si="830"/>
        <v>59.483358333333335</v>
      </c>
      <c r="N604" s="16">
        <f t="shared" si="831"/>
        <v>92123.087663513841</v>
      </c>
      <c r="O604" s="16">
        <f t="shared" si="832"/>
        <v>110897.18510905642</v>
      </c>
      <c r="P604" s="22">
        <f t="shared" si="749"/>
        <v>0.71562909387475293</v>
      </c>
      <c r="Q604" s="11">
        <f t="shared" si="750"/>
        <v>4008.8626914432839</v>
      </c>
      <c r="R604" s="7">
        <f t="shared" si="754"/>
        <v>584</v>
      </c>
      <c r="S604" s="11">
        <f t="shared" si="751"/>
        <v>11175.391201489154</v>
      </c>
      <c r="T604" s="11">
        <f t="shared" si="752"/>
        <v>14528.0085619359</v>
      </c>
      <c r="V604" s="4">
        <v>9</v>
      </c>
      <c r="Z604" s="4">
        <v>9</v>
      </c>
      <c r="AB604" s="4">
        <f>SUM(U604:AA604)+20</f>
        <v>38</v>
      </c>
      <c r="AC604" s="3">
        <f t="shared" si="821"/>
        <v>17</v>
      </c>
      <c r="AD604" s="42">
        <f t="shared" si="822"/>
        <v>2.7345000000000002</v>
      </c>
      <c r="AE604" s="3">
        <f t="shared" si="823"/>
        <v>59</v>
      </c>
      <c r="AF604" s="42">
        <f t="shared" si="824"/>
        <v>29.0015</v>
      </c>
      <c r="AJ604" s="3">
        <v>9</v>
      </c>
      <c r="AK604" s="3" t="s">
        <v>2296</v>
      </c>
      <c r="AL604" t="s">
        <v>2382</v>
      </c>
    </row>
    <row r="605" spans="1:38" x14ac:dyDescent="0.2">
      <c r="B605" s="4">
        <v>8</v>
      </c>
      <c r="C605" s="13" t="s">
        <v>1068</v>
      </c>
      <c r="D605" s="29">
        <v>1574201</v>
      </c>
      <c r="E605" s="29">
        <v>6598572</v>
      </c>
      <c r="F605" s="23">
        <v>17</v>
      </c>
      <c r="G605" s="10">
        <v>6</v>
      </c>
      <c r="H605" s="38">
        <v>55.02</v>
      </c>
      <c r="I605" s="8">
        <v>59</v>
      </c>
      <c r="J605" s="8">
        <v>30</v>
      </c>
      <c r="K605" s="17">
        <v>33.6</v>
      </c>
      <c r="L605" s="20">
        <f t="shared" si="829"/>
        <v>17.115283333333334</v>
      </c>
      <c r="M605" s="20">
        <f t="shared" si="830"/>
        <v>59.509333333333331</v>
      </c>
      <c r="N605" s="16">
        <f t="shared" si="831"/>
        <v>91976.333043468941</v>
      </c>
      <c r="O605" s="16">
        <f t="shared" si="832"/>
        <v>110882.97633984586</v>
      </c>
      <c r="P605" s="22">
        <f t="shared" ref="P605:P668" si="834">SQRT(POWER(D605-D604,2)+POWER(E605-E604,2))/1000</f>
        <v>4.4078708011918861</v>
      </c>
      <c r="Q605" s="11">
        <f t="shared" ref="Q605:Q668" si="835">Q604+P605</f>
        <v>4013.270562244476</v>
      </c>
      <c r="R605" s="7">
        <f t="shared" si="754"/>
        <v>585</v>
      </c>
      <c r="S605" s="11">
        <f t="shared" ref="S605:S668" si="836">Q605/R605*1628</f>
        <v>11168.554658690611</v>
      </c>
      <c r="T605" s="11">
        <f t="shared" ref="T605:T668" si="837">S605*1.3</f>
        <v>14519.121056297796</v>
      </c>
      <c r="V605" s="4">
        <v>9</v>
      </c>
      <c r="W605" s="4">
        <v>9</v>
      </c>
      <c r="AB605" s="4">
        <f t="shared" si="833"/>
        <v>18</v>
      </c>
      <c r="AC605" s="3">
        <f t="shared" si="821"/>
        <v>17</v>
      </c>
      <c r="AD605" s="42">
        <f t="shared" si="822"/>
        <v>6.9169999999999998</v>
      </c>
      <c r="AE605" s="3">
        <f t="shared" si="823"/>
        <v>59</v>
      </c>
      <c r="AF605" s="42">
        <f t="shared" si="824"/>
        <v>30.56</v>
      </c>
      <c r="AJ605" s="3">
        <v>6</v>
      </c>
      <c r="AL605" t="s">
        <v>2383</v>
      </c>
    </row>
    <row r="606" spans="1:38" x14ac:dyDescent="0.2">
      <c r="B606" s="4">
        <v>7</v>
      </c>
      <c r="C606" s="13" t="s">
        <v>1069</v>
      </c>
      <c r="D606" s="29">
        <v>1575074</v>
      </c>
      <c r="E606" s="29">
        <v>6597780</v>
      </c>
      <c r="F606" s="23">
        <v>17</v>
      </c>
      <c r="G606" s="10">
        <v>7</v>
      </c>
      <c r="H606" s="38">
        <v>49.5</v>
      </c>
      <c r="I606" s="8">
        <v>59</v>
      </c>
      <c r="J606" s="8">
        <v>29</v>
      </c>
      <c r="K606" s="17">
        <v>37.200000000000003</v>
      </c>
      <c r="L606" s="20">
        <f t="shared" si="829"/>
        <v>17.130416666666665</v>
      </c>
      <c r="M606" s="20">
        <f t="shared" si="830"/>
        <v>59.49366666666667</v>
      </c>
      <c r="N606" s="16">
        <f t="shared" si="831"/>
        <v>91946.041398097936</v>
      </c>
      <c r="O606" s="16">
        <f t="shared" si="832"/>
        <v>110898.86318431653</v>
      </c>
      <c r="P606" s="22">
        <f t="shared" si="834"/>
        <v>1.1787251588050542</v>
      </c>
      <c r="Q606" s="11">
        <f t="shared" si="835"/>
        <v>4014.4492874032812</v>
      </c>
      <c r="R606" s="7">
        <f t="shared" si="754"/>
        <v>586</v>
      </c>
      <c r="S606" s="11">
        <f t="shared" si="836"/>
        <v>11152.770375243244</v>
      </c>
      <c r="T606" s="11">
        <f t="shared" si="837"/>
        <v>14498.601487816219</v>
      </c>
      <c r="AB606" s="4">
        <f t="shared" si="833"/>
        <v>0</v>
      </c>
      <c r="AC606" s="3">
        <f t="shared" si="821"/>
        <v>17</v>
      </c>
      <c r="AD606" s="42">
        <f t="shared" si="822"/>
        <v>7.8250000000000002</v>
      </c>
      <c r="AE606" s="3">
        <f t="shared" si="823"/>
        <v>59</v>
      </c>
      <c r="AF606" s="42">
        <f t="shared" si="824"/>
        <v>29.62</v>
      </c>
      <c r="AJ606" s="3">
        <v>9</v>
      </c>
      <c r="AK606" s="3" t="s">
        <v>2998</v>
      </c>
      <c r="AL606" t="s">
        <v>487</v>
      </c>
    </row>
    <row r="607" spans="1:38" x14ac:dyDescent="0.2">
      <c r="B607" s="4">
        <v>7</v>
      </c>
      <c r="C607" s="13" t="s">
        <v>1070</v>
      </c>
      <c r="D607" s="29">
        <v>1579752</v>
      </c>
      <c r="E607" s="29">
        <v>6596406</v>
      </c>
      <c r="F607" s="23">
        <v>17</v>
      </c>
      <c r="G607" s="10">
        <v>12</v>
      </c>
      <c r="H607" s="38">
        <v>44.82</v>
      </c>
      <c r="I607" s="8">
        <v>59</v>
      </c>
      <c r="J607" s="8">
        <v>28</v>
      </c>
      <c r="K607" s="17">
        <v>49.56</v>
      </c>
      <c r="L607" s="20">
        <f t="shared" si="829"/>
        <v>17.21245</v>
      </c>
      <c r="M607" s="20">
        <f t="shared" si="830"/>
        <v>59.48043333333333</v>
      </c>
      <c r="N607" s="16">
        <f t="shared" si="831"/>
        <v>91779.613012673959</v>
      </c>
      <c r="O607" s="16">
        <f t="shared" si="832"/>
        <v>110900.43616584278</v>
      </c>
      <c r="P607" s="22">
        <f t="shared" si="834"/>
        <v>4.8756086799496128</v>
      </c>
      <c r="Q607" s="11">
        <f t="shared" si="835"/>
        <v>4019.3248960832307</v>
      </c>
      <c r="R607" s="7">
        <f t="shared" si="754"/>
        <v>587</v>
      </c>
      <c r="S607" s="11">
        <f t="shared" si="836"/>
        <v>11147.292897484667</v>
      </c>
      <c r="T607" s="11">
        <f t="shared" si="837"/>
        <v>14491.480766730068</v>
      </c>
      <c r="U607" s="4">
        <v>8</v>
      </c>
      <c r="W607" s="4">
        <v>9</v>
      </c>
      <c r="AB607" s="4">
        <f t="shared" si="833"/>
        <v>17</v>
      </c>
      <c r="AC607" s="3">
        <f t="shared" si="821"/>
        <v>17</v>
      </c>
      <c r="AD607" s="42">
        <f t="shared" si="822"/>
        <v>12.747</v>
      </c>
      <c r="AE607" s="3">
        <f t="shared" si="823"/>
        <v>59</v>
      </c>
      <c r="AF607" s="42">
        <f t="shared" si="824"/>
        <v>28.826000000000001</v>
      </c>
      <c r="AJ607" s="3">
        <v>8</v>
      </c>
      <c r="AL607" t="s">
        <v>516</v>
      </c>
    </row>
    <row r="608" spans="1:38" x14ac:dyDescent="0.2">
      <c r="A608" s="4">
        <v>1</v>
      </c>
      <c r="B608" s="4">
        <v>8</v>
      </c>
      <c r="C608" s="13" t="s">
        <v>1071</v>
      </c>
      <c r="D608" s="29">
        <v>1569842</v>
      </c>
      <c r="E608" s="29">
        <v>6584526</v>
      </c>
      <c r="F608" s="23">
        <v>17</v>
      </c>
      <c r="G608" s="10">
        <v>2</v>
      </c>
      <c r="H608" s="38">
        <v>1.5</v>
      </c>
      <c r="I608" s="8">
        <v>59</v>
      </c>
      <c r="J608" s="8">
        <v>22</v>
      </c>
      <c r="K608" s="17">
        <v>32.28</v>
      </c>
      <c r="L608" s="20">
        <f t="shared" si="829"/>
        <v>17.033750000000001</v>
      </c>
      <c r="M608" s="20">
        <f t="shared" si="830"/>
        <v>59.375633333333333</v>
      </c>
      <c r="N608" s="16">
        <f t="shared" si="831"/>
        <v>92160.681000953977</v>
      </c>
      <c r="O608" s="16">
        <f t="shared" si="832"/>
        <v>110896.09710829752</v>
      </c>
      <c r="P608" s="22">
        <f t="shared" si="834"/>
        <v>15.470698109652325</v>
      </c>
      <c r="Q608" s="11">
        <f t="shared" si="835"/>
        <v>4034.7955941928831</v>
      </c>
      <c r="R608" s="7">
        <f t="shared" si="754"/>
        <v>588</v>
      </c>
      <c r="S608" s="11">
        <f t="shared" si="836"/>
        <v>11171.168753989819</v>
      </c>
      <c r="T608" s="11">
        <f t="shared" si="837"/>
        <v>14522.519380186766</v>
      </c>
      <c r="W608" s="4">
        <v>9</v>
      </c>
      <c r="AB608" s="4">
        <f>SUM(U608:AA608)+AB609+AB610+AB611</f>
        <v>49</v>
      </c>
      <c r="AC608" s="3">
        <f t="shared" si="821"/>
        <v>17</v>
      </c>
      <c r="AD608" s="42">
        <f t="shared" si="822"/>
        <v>2.0249999999999999</v>
      </c>
      <c r="AE608" s="3">
        <f t="shared" si="823"/>
        <v>59</v>
      </c>
      <c r="AF608" s="42">
        <f t="shared" si="824"/>
        <v>22.538</v>
      </c>
      <c r="AI608" s="4">
        <v>0</v>
      </c>
      <c r="AJ608" s="3">
        <v>9</v>
      </c>
      <c r="AK608" s="3" t="s">
        <v>2296</v>
      </c>
      <c r="AL608" t="s">
        <v>2385</v>
      </c>
    </row>
    <row r="609" spans="1:38" x14ac:dyDescent="0.2">
      <c r="A609" s="4">
        <v>1</v>
      </c>
      <c r="B609" s="4">
        <v>8</v>
      </c>
      <c r="C609" s="13" t="s">
        <v>1072</v>
      </c>
      <c r="D609" s="29">
        <v>1569935</v>
      </c>
      <c r="E609" s="29">
        <v>6584479</v>
      </c>
      <c r="F609" s="23">
        <v>17</v>
      </c>
      <c r="G609" s="10">
        <v>2</v>
      </c>
      <c r="H609" s="38">
        <v>7.38</v>
      </c>
      <c r="I609" s="8">
        <v>59</v>
      </c>
      <c r="J609" s="8">
        <v>22</v>
      </c>
      <c r="K609" s="17">
        <v>30.72</v>
      </c>
      <c r="L609" s="20">
        <f t="shared" si="829"/>
        <v>17.035383333333332</v>
      </c>
      <c r="M609" s="20">
        <f t="shared" si="830"/>
        <v>59.3752</v>
      </c>
      <c r="N609" s="16">
        <f t="shared" si="831"/>
        <v>92157.303964395687</v>
      </c>
      <c r="O609" s="16">
        <f t="shared" si="832"/>
        <v>110896.11487624462</v>
      </c>
      <c r="P609" s="22">
        <f t="shared" si="834"/>
        <v>0.10420172743289816</v>
      </c>
      <c r="Q609" s="11">
        <f t="shared" si="835"/>
        <v>4034.8997959203161</v>
      </c>
      <c r="R609" s="7">
        <f t="shared" ref="R609:R672" si="838">R608+1</f>
        <v>589</v>
      </c>
      <c r="S609" s="11">
        <f t="shared" si="836"/>
        <v>11152.490437620159</v>
      </c>
      <c r="T609" s="11">
        <f t="shared" si="837"/>
        <v>14498.237568906208</v>
      </c>
      <c r="W609" s="4">
        <v>9</v>
      </c>
      <c r="AB609" s="4">
        <f t="shared" si="833"/>
        <v>9</v>
      </c>
      <c r="AC609" s="3">
        <f t="shared" si="821"/>
        <v>17</v>
      </c>
      <c r="AD609" s="42">
        <f t="shared" si="822"/>
        <v>2.1230000000000002</v>
      </c>
      <c r="AE609" s="3">
        <f t="shared" si="823"/>
        <v>59</v>
      </c>
      <c r="AF609" s="42">
        <f t="shared" si="824"/>
        <v>22.512</v>
      </c>
      <c r="AJ609" s="3">
        <v>9</v>
      </c>
      <c r="AL609" t="s">
        <v>2386</v>
      </c>
    </row>
    <row r="610" spans="1:38" x14ac:dyDescent="0.2">
      <c r="A610" s="4">
        <v>1</v>
      </c>
      <c r="B610" s="4">
        <v>8</v>
      </c>
      <c r="C610" s="13" t="s">
        <v>1073</v>
      </c>
      <c r="D610" s="8">
        <v>1569900</v>
      </c>
      <c r="E610" s="8">
        <v>6584500</v>
      </c>
      <c r="F610" s="23"/>
      <c r="G610" s="10"/>
      <c r="H610" s="38"/>
      <c r="I610" s="8"/>
      <c r="J610" s="8"/>
      <c r="K610" s="17"/>
      <c r="L610" s="20">
        <f t="shared" si="829"/>
        <v>0</v>
      </c>
      <c r="M610" s="20">
        <f t="shared" si="830"/>
        <v>0</v>
      </c>
      <c r="N610" s="16"/>
      <c r="O610" s="16"/>
      <c r="P610" s="22">
        <f t="shared" si="834"/>
        <v>4.08166632639171E-2</v>
      </c>
      <c r="Q610" s="11">
        <f t="shared" si="835"/>
        <v>4034.9406125835799</v>
      </c>
      <c r="R610" s="7">
        <f t="shared" si="838"/>
        <v>590</v>
      </c>
      <c r="S610" s="11">
        <f t="shared" si="836"/>
        <v>11133.700537772997</v>
      </c>
      <c r="T610" s="11">
        <f t="shared" si="837"/>
        <v>14473.810699104895</v>
      </c>
      <c r="W610" s="4">
        <v>9</v>
      </c>
      <c r="AB610" s="4">
        <f t="shared" si="833"/>
        <v>9</v>
      </c>
      <c r="AC610" s="3">
        <f t="shared" si="821"/>
        <v>0</v>
      </c>
      <c r="AD610" s="42">
        <f t="shared" si="822"/>
        <v>0</v>
      </c>
      <c r="AE610" s="3">
        <f t="shared" si="823"/>
        <v>0</v>
      </c>
      <c r="AF610" s="42">
        <f t="shared" si="824"/>
        <v>0</v>
      </c>
      <c r="AJ610" s="3">
        <v>9</v>
      </c>
      <c r="AL610" t="s">
        <v>30</v>
      </c>
    </row>
    <row r="611" spans="1:38" x14ac:dyDescent="0.2">
      <c r="A611" s="4">
        <v>1</v>
      </c>
      <c r="B611" s="4">
        <v>8</v>
      </c>
      <c r="C611" s="13" t="s">
        <v>1074</v>
      </c>
      <c r="D611" s="29">
        <v>1569836</v>
      </c>
      <c r="E611" s="29">
        <v>6584487</v>
      </c>
      <c r="F611" s="23">
        <v>17</v>
      </c>
      <c r="G611" s="10">
        <v>2</v>
      </c>
      <c r="H611" s="38">
        <v>1.08</v>
      </c>
      <c r="I611" s="8">
        <v>59</v>
      </c>
      <c r="J611" s="8">
        <v>22</v>
      </c>
      <c r="K611" s="17">
        <v>31.02</v>
      </c>
      <c r="L611" s="20">
        <f t="shared" ref="L611:L627" si="839">(H611/60+G611)/60+F611</f>
        <v>17.033633333333334</v>
      </c>
      <c r="M611" s="20">
        <f t="shared" ref="M611:M627" si="840">(K611/60+J611)/60+I611</f>
        <v>59.375283333333336</v>
      </c>
      <c r="N611" s="16">
        <f t="shared" ref="N611:N627" si="841">D611/L611</f>
        <v>92160.959983092267</v>
      </c>
      <c r="O611" s="16">
        <f t="shared" ref="O611:O627" si="842">E611/M611</f>
        <v>110896.09396951649</v>
      </c>
      <c r="P611" s="22">
        <f t="shared" si="834"/>
        <v>6.5306967469022786E-2</v>
      </c>
      <c r="Q611" s="11">
        <f t="shared" si="835"/>
        <v>4035.0059195510489</v>
      </c>
      <c r="R611" s="7">
        <f t="shared" si="838"/>
        <v>591</v>
      </c>
      <c r="S611" s="11">
        <f t="shared" si="836"/>
        <v>11115.041687020486</v>
      </c>
      <c r="T611" s="11">
        <f t="shared" si="837"/>
        <v>14449.554193126633</v>
      </c>
      <c r="W611" s="4">
        <v>9</v>
      </c>
      <c r="AB611" s="4">
        <f>SUM(U611:AA611)+13</f>
        <v>22</v>
      </c>
      <c r="AC611" s="3">
        <f t="shared" si="821"/>
        <v>17</v>
      </c>
      <c r="AD611" s="42">
        <f t="shared" si="822"/>
        <v>2.0179999999999998</v>
      </c>
      <c r="AE611" s="3">
        <f t="shared" si="823"/>
        <v>59</v>
      </c>
      <c r="AF611" s="42">
        <f t="shared" si="824"/>
        <v>22.516999999999999</v>
      </c>
      <c r="AI611" s="4">
        <v>1</v>
      </c>
      <c r="AJ611" s="3">
        <v>9</v>
      </c>
      <c r="AL611" t="s">
        <v>2387</v>
      </c>
    </row>
    <row r="612" spans="1:38" x14ac:dyDescent="0.2">
      <c r="B612" s="4">
        <v>8</v>
      </c>
      <c r="C612" s="13" t="s">
        <v>1075</v>
      </c>
      <c r="D612" s="29">
        <v>1571238</v>
      </c>
      <c r="E612" s="29">
        <v>6584576</v>
      </c>
      <c r="F612" s="23">
        <v>17</v>
      </c>
      <c r="G612" s="10">
        <v>3</v>
      </c>
      <c r="H612" s="38">
        <v>30.18</v>
      </c>
      <c r="I612" s="8">
        <v>59</v>
      </c>
      <c r="J612" s="8">
        <v>22</v>
      </c>
      <c r="K612" s="17">
        <v>38.82</v>
      </c>
      <c r="L612" s="20">
        <f t="shared" si="839"/>
        <v>17.058383333333332</v>
      </c>
      <c r="M612" s="20">
        <f t="shared" si="840"/>
        <v>59.377450000000003</v>
      </c>
      <c r="N612" s="16">
        <f t="shared" si="841"/>
        <v>92109.432019251544</v>
      </c>
      <c r="O612" s="16">
        <f t="shared" si="842"/>
        <v>110893.54628735319</v>
      </c>
      <c r="P612" s="22">
        <f t="shared" si="834"/>
        <v>1.4048220527881816</v>
      </c>
      <c r="Q612" s="11">
        <f t="shared" si="835"/>
        <v>4036.4107416038373</v>
      </c>
      <c r="R612" s="7">
        <f t="shared" si="838"/>
        <v>592</v>
      </c>
      <c r="S612" s="11">
        <f t="shared" si="836"/>
        <v>11100.129539410553</v>
      </c>
      <c r="T612" s="11">
        <f t="shared" si="837"/>
        <v>14430.168401233719</v>
      </c>
      <c r="AB612" s="4">
        <f t="shared" ref="AB612:AB627" si="843">SUM(U612:AA612)</f>
        <v>0</v>
      </c>
      <c r="AC612" s="3">
        <f t="shared" si="821"/>
        <v>17</v>
      </c>
      <c r="AD612" s="42">
        <f t="shared" si="822"/>
        <v>3.5030000000000001</v>
      </c>
      <c r="AE612" s="3">
        <f t="shared" si="823"/>
        <v>59</v>
      </c>
      <c r="AF612" s="42">
        <f t="shared" si="824"/>
        <v>22.646999999999998</v>
      </c>
      <c r="AJ612" s="3">
        <v>9</v>
      </c>
      <c r="AK612" s="3" t="s">
        <v>2998</v>
      </c>
      <c r="AL612" t="s">
        <v>35</v>
      </c>
    </row>
    <row r="613" spans="1:38" x14ac:dyDescent="0.2">
      <c r="B613" s="4">
        <v>8</v>
      </c>
      <c r="C613" s="13" t="s">
        <v>1076</v>
      </c>
      <c r="D613" s="29">
        <v>1578591</v>
      </c>
      <c r="E613" s="29">
        <v>6582094</v>
      </c>
      <c r="F613" s="23">
        <v>17</v>
      </c>
      <c r="G613" s="10">
        <v>11</v>
      </c>
      <c r="H613" s="38">
        <v>12.24</v>
      </c>
      <c r="I613" s="8">
        <v>59</v>
      </c>
      <c r="J613" s="8">
        <v>21</v>
      </c>
      <c r="K613" s="17">
        <v>8.16</v>
      </c>
      <c r="L613" s="20">
        <f t="shared" si="839"/>
        <v>17.186733333333333</v>
      </c>
      <c r="M613" s="20">
        <f t="shared" si="840"/>
        <v>59.352266666666665</v>
      </c>
      <c r="N613" s="16">
        <f t="shared" si="841"/>
        <v>91849.391584982222</v>
      </c>
      <c r="O613" s="16">
        <f t="shared" si="842"/>
        <v>110898.7806138266</v>
      </c>
      <c r="P613" s="22">
        <f t="shared" si="834"/>
        <v>7.7606013297939747</v>
      </c>
      <c r="Q613" s="11">
        <f t="shared" si="835"/>
        <v>4044.1713429336314</v>
      </c>
      <c r="R613" s="7">
        <f t="shared" si="838"/>
        <v>593</v>
      </c>
      <c r="S613" s="11">
        <f t="shared" si="836"/>
        <v>11102.716604209025</v>
      </c>
      <c r="T613" s="11">
        <f t="shared" si="837"/>
        <v>14433.531585471732</v>
      </c>
      <c r="U613" s="4">
        <v>9</v>
      </c>
      <c r="AB613" s="4">
        <f t="shared" si="843"/>
        <v>9</v>
      </c>
      <c r="AC613" s="3">
        <f t="shared" si="821"/>
        <v>17</v>
      </c>
      <c r="AD613" s="42">
        <f t="shared" si="822"/>
        <v>11.204000000000001</v>
      </c>
      <c r="AE613" s="3">
        <f t="shared" si="823"/>
        <v>59</v>
      </c>
      <c r="AF613" s="42">
        <f t="shared" si="824"/>
        <v>21.135999999999999</v>
      </c>
      <c r="AG613" s="4">
        <v>1</v>
      </c>
      <c r="AJ613" s="3">
        <v>9</v>
      </c>
      <c r="AK613" s="3">
        <v>2</v>
      </c>
      <c r="AL613" t="s">
        <v>493</v>
      </c>
    </row>
    <row r="614" spans="1:38" x14ac:dyDescent="0.2">
      <c r="B614" s="4">
        <v>8</v>
      </c>
      <c r="C614" s="13" t="s">
        <v>2388</v>
      </c>
      <c r="D614" s="29">
        <v>1578591</v>
      </c>
      <c r="E614" s="29">
        <v>6582094</v>
      </c>
      <c r="F614" s="23">
        <v>17</v>
      </c>
      <c r="G614" s="10">
        <v>11</v>
      </c>
      <c r="H614" s="38">
        <v>12.24</v>
      </c>
      <c r="I614" s="8">
        <v>59</v>
      </c>
      <c r="J614" s="8">
        <v>21</v>
      </c>
      <c r="K614" s="17">
        <v>8.16</v>
      </c>
      <c r="L614" s="20">
        <f t="shared" ref="L614" si="844">(H614/60+G614)/60+F614</f>
        <v>17.186733333333333</v>
      </c>
      <c r="M614" s="20">
        <f t="shared" ref="M614" si="845">(K614/60+J614)/60+I614</f>
        <v>59.352266666666665</v>
      </c>
      <c r="N614" s="16">
        <f t="shared" ref="N614" si="846">D614/L614</f>
        <v>91849.391584982222</v>
      </c>
      <c r="O614" s="16">
        <f t="shared" ref="O614" si="847">E614/M614</f>
        <v>110898.7806138266</v>
      </c>
      <c r="P614" s="22">
        <f t="shared" si="834"/>
        <v>0</v>
      </c>
      <c r="Q614" s="11">
        <f t="shared" si="835"/>
        <v>4044.1713429336314</v>
      </c>
      <c r="R614" s="7">
        <f t="shared" si="838"/>
        <v>594</v>
      </c>
      <c r="S614" s="11">
        <f t="shared" si="836"/>
        <v>11084.025162114398</v>
      </c>
      <c r="T614" s="11">
        <f t="shared" si="837"/>
        <v>14409.232710748718</v>
      </c>
      <c r="AB614" s="4">
        <f t="shared" ref="AB614" si="848">SUM(U614:AA614)</f>
        <v>0</v>
      </c>
      <c r="AC614" s="3">
        <f t="shared" ref="AC614" si="849">F614</f>
        <v>17</v>
      </c>
      <c r="AD614" s="42">
        <f t="shared" ref="AD614" si="850">G614+H614/60</f>
        <v>11.204000000000001</v>
      </c>
      <c r="AE614" s="3">
        <f t="shared" ref="AE614" si="851">I614</f>
        <v>59</v>
      </c>
      <c r="AF614" s="42">
        <f t="shared" ref="AF614" si="852">J614+K614/60</f>
        <v>21.135999999999999</v>
      </c>
      <c r="AJ614" s="3">
        <v>9</v>
      </c>
      <c r="AK614" s="3">
        <v>2</v>
      </c>
      <c r="AL614" t="s">
        <v>493</v>
      </c>
    </row>
    <row r="615" spans="1:38" x14ac:dyDescent="0.2">
      <c r="B615" s="4">
        <v>9</v>
      </c>
      <c r="C615" s="13" t="s">
        <v>1077</v>
      </c>
      <c r="D615" s="29">
        <v>1579071</v>
      </c>
      <c r="E615" s="29">
        <v>6584050</v>
      </c>
      <c r="F615" s="23">
        <v>17</v>
      </c>
      <c r="G615" s="10">
        <v>11</v>
      </c>
      <c r="H615" s="38">
        <v>45.18</v>
      </c>
      <c r="I615" s="8">
        <v>59</v>
      </c>
      <c r="J615" s="8">
        <v>22</v>
      </c>
      <c r="K615" s="17">
        <v>11.04</v>
      </c>
      <c r="L615" s="20">
        <f t="shared" si="839"/>
        <v>17.195883333333335</v>
      </c>
      <c r="M615" s="20">
        <f t="shared" si="840"/>
        <v>59.369733333333336</v>
      </c>
      <c r="N615" s="16">
        <f t="shared" si="841"/>
        <v>91828.431804899039</v>
      </c>
      <c r="O615" s="16">
        <f t="shared" si="842"/>
        <v>110899.10010263366</v>
      </c>
      <c r="P615" s="22">
        <f t="shared" si="834"/>
        <v>2.0140347564031758</v>
      </c>
      <c r="Q615" s="11">
        <f t="shared" si="835"/>
        <v>4046.1853776900348</v>
      </c>
      <c r="R615" s="7">
        <f t="shared" si="838"/>
        <v>595</v>
      </c>
      <c r="S615" s="11">
        <f t="shared" si="836"/>
        <v>11070.907218284667</v>
      </c>
      <c r="T615" s="11">
        <f t="shared" si="837"/>
        <v>14392.179383770068</v>
      </c>
      <c r="U615" s="4">
        <v>9</v>
      </c>
      <c r="V615" s="4">
        <v>9</v>
      </c>
      <c r="W615" s="4">
        <v>9</v>
      </c>
      <c r="AB615" s="4">
        <f>SUM(U615:AA615)+AB616-10</f>
        <v>44</v>
      </c>
      <c r="AC615" s="3">
        <f t="shared" si="821"/>
        <v>17</v>
      </c>
      <c r="AD615" s="42">
        <f t="shared" si="822"/>
        <v>11.753</v>
      </c>
      <c r="AE615" s="3">
        <f t="shared" si="823"/>
        <v>59</v>
      </c>
      <c r="AF615" s="42">
        <f t="shared" si="824"/>
        <v>22.184000000000001</v>
      </c>
      <c r="AJ615" s="3">
        <v>9</v>
      </c>
      <c r="AK615" s="3">
        <v>1</v>
      </c>
      <c r="AL615" t="s">
        <v>428</v>
      </c>
    </row>
    <row r="616" spans="1:38" x14ac:dyDescent="0.2">
      <c r="B616" s="4">
        <v>9</v>
      </c>
      <c r="C616" s="13" t="s">
        <v>2389</v>
      </c>
      <c r="D616" s="29">
        <v>1579071</v>
      </c>
      <c r="E616" s="29">
        <v>6584050</v>
      </c>
      <c r="F616" s="23">
        <v>17</v>
      </c>
      <c r="G616" s="10">
        <v>11</v>
      </c>
      <c r="H616" s="38">
        <v>45.18</v>
      </c>
      <c r="I616" s="8">
        <v>59</v>
      </c>
      <c r="J616" s="8">
        <v>22</v>
      </c>
      <c r="K616" s="17">
        <v>11.04</v>
      </c>
      <c r="L616" s="20">
        <f t="shared" ref="L616" si="853">(H616/60+G616)/60+F616</f>
        <v>17.195883333333335</v>
      </c>
      <c r="M616" s="20">
        <f t="shared" ref="M616" si="854">(K616/60+J616)/60+I616</f>
        <v>59.369733333333336</v>
      </c>
      <c r="N616" s="16">
        <f t="shared" ref="N616" si="855">D616/L616</f>
        <v>91828.431804899039</v>
      </c>
      <c r="O616" s="16">
        <f t="shared" ref="O616" si="856">E616/M616</f>
        <v>110899.10010263366</v>
      </c>
      <c r="P616" s="22">
        <f t="shared" si="834"/>
        <v>0</v>
      </c>
      <c r="Q616" s="11">
        <f t="shared" si="835"/>
        <v>4046.1853776900348</v>
      </c>
      <c r="R616" s="7">
        <f t="shared" si="838"/>
        <v>596</v>
      </c>
      <c r="S616" s="11">
        <f t="shared" si="836"/>
        <v>11052.33187060298</v>
      </c>
      <c r="T616" s="11">
        <f t="shared" si="837"/>
        <v>14368.031431783875</v>
      </c>
      <c r="U616" s="4">
        <v>9</v>
      </c>
      <c r="V616" s="4">
        <v>9</v>
      </c>
      <c r="W616" s="4">
        <v>9</v>
      </c>
      <c r="AB616" s="4">
        <f t="shared" ref="AB616" si="857">SUM(U616:AA616)</f>
        <v>27</v>
      </c>
      <c r="AC616" s="3">
        <f t="shared" ref="AC616" si="858">F616</f>
        <v>17</v>
      </c>
      <c r="AD616" s="42">
        <f t="shared" ref="AD616" si="859">G616+H616/60</f>
        <v>11.753</v>
      </c>
      <c r="AE616" s="3">
        <f t="shared" ref="AE616" si="860">I616</f>
        <v>59</v>
      </c>
      <c r="AF616" s="42">
        <f t="shared" ref="AF616" si="861">J616+K616/60</f>
        <v>22.184000000000001</v>
      </c>
      <c r="AJ616" s="3">
        <v>9</v>
      </c>
      <c r="AK616" s="3">
        <v>1</v>
      </c>
      <c r="AL616" t="s">
        <v>428</v>
      </c>
    </row>
    <row r="617" spans="1:38" x14ac:dyDescent="0.2">
      <c r="B617" s="4">
        <v>9</v>
      </c>
      <c r="C617" s="13" t="s">
        <v>1078</v>
      </c>
      <c r="D617" s="29">
        <v>1577748</v>
      </c>
      <c r="E617" s="29">
        <v>6585741</v>
      </c>
      <c r="F617" s="23">
        <v>17</v>
      </c>
      <c r="G617" s="10">
        <v>10</v>
      </c>
      <c r="H617" s="38">
        <v>23.7</v>
      </c>
      <c r="I617" s="8">
        <v>59</v>
      </c>
      <c r="J617" s="8">
        <v>23</v>
      </c>
      <c r="K617" s="17">
        <v>6.54</v>
      </c>
      <c r="L617" s="20">
        <f t="shared" ref="L617" si="862">(H617/60+G617)/60+F617</f>
        <v>17.173249999999999</v>
      </c>
      <c r="M617" s="20">
        <f t="shared" ref="M617" si="863">(K617/60+J617)/60+I617</f>
        <v>59.385150000000003</v>
      </c>
      <c r="N617" s="16">
        <f t="shared" ref="N617" si="864">D617/L617</f>
        <v>91872.417859170513</v>
      </c>
      <c r="O617" s="16">
        <f t="shared" ref="O617" si="865">E617/M617</f>
        <v>110898.7853023862</v>
      </c>
      <c r="P617" s="22">
        <f t="shared" si="834"/>
        <v>2.1470468089913641</v>
      </c>
      <c r="Q617" s="11">
        <f t="shared" si="835"/>
        <v>4048.3324244990263</v>
      </c>
      <c r="R617" s="7">
        <f t="shared" si="838"/>
        <v>597</v>
      </c>
      <c r="S617" s="11">
        <f t="shared" si="836"/>
        <v>11039.6736802084</v>
      </c>
      <c r="T617" s="11">
        <f t="shared" si="837"/>
        <v>14351.575784270921</v>
      </c>
      <c r="AB617" s="4">
        <f t="shared" ref="AB617" si="866">SUM(U617:AA617)</f>
        <v>0</v>
      </c>
      <c r="AC617" s="3">
        <f t="shared" si="821"/>
        <v>17</v>
      </c>
      <c r="AD617" s="42">
        <f t="shared" si="822"/>
        <v>10.395</v>
      </c>
      <c r="AE617" s="3">
        <f t="shared" si="823"/>
        <v>59</v>
      </c>
      <c r="AF617" s="42">
        <f t="shared" si="824"/>
        <v>23.109000000000002</v>
      </c>
      <c r="AJ617" s="3">
        <v>9</v>
      </c>
      <c r="AK617" s="3">
        <v>1</v>
      </c>
      <c r="AL617" t="s">
        <v>2390</v>
      </c>
    </row>
    <row r="618" spans="1:38" x14ac:dyDescent="0.2">
      <c r="B618" s="4">
        <v>8</v>
      </c>
      <c r="C618" s="13" t="s">
        <v>1079</v>
      </c>
      <c r="D618" s="29">
        <v>1578683</v>
      </c>
      <c r="E618" s="29">
        <v>6585409</v>
      </c>
      <c r="F618" s="23">
        <v>17</v>
      </c>
      <c r="G618" s="10">
        <v>11</v>
      </c>
      <c r="H618" s="38">
        <v>22.44</v>
      </c>
      <c r="I618" s="8">
        <v>59</v>
      </c>
      <c r="J618" s="8">
        <v>22</v>
      </c>
      <c r="K618" s="17">
        <v>55.2</v>
      </c>
      <c r="L618" s="20">
        <f t="shared" si="839"/>
        <v>17.189566666666668</v>
      </c>
      <c r="M618" s="20">
        <f t="shared" si="840"/>
        <v>59.381999999999998</v>
      </c>
      <c r="N618" s="16">
        <f t="shared" si="841"/>
        <v>91839.604256070059</v>
      </c>
      <c r="O618" s="16">
        <f t="shared" si="842"/>
        <v>110899.07716142939</v>
      </c>
      <c r="P618" s="22">
        <f t="shared" si="834"/>
        <v>0.9921940334430559</v>
      </c>
      <c r="Q618" s="11">
        <f t="shared" si="835"/>
        <v>4049.3246185324692</v>
      </c>
      <c r="R618" s="7">
        <f t="shared" si="838"/>
        <v>598</v>
      </c>
      <c r="S618" s="11">
        <f t="shared" si="836"/>
        <v>11023.913844432876</v>
      </c>
      <c r="T618" s="11">
        <f t="shared" si="837"/>
        <v>14331.087997762739</v>
      </c>
      <c r="V618" s="4">
        <v>9</v>
      </c>
      <c r="W618" s="4">
        <v>9</v>
      </c>
      <c r="Y618" s="4">
        <v>9</v>
      </c>
      <c r="Z618" s="4">
        <v>9</v>
      </c>
      <c r="AB618" s="4">
        <f t="shared" si="843"/>
        <v>36</v>
      </c>
      <c r="AC618" s="3">
        <f t="shared" si="821"/>
        <v>17</v>
      </c>
      <c r="AD618" s="42">
        <f t="shared" si="822"/>
        <v>11.374000000000001</v>
      </c>
      <c r="AE618" s="3">
        <f t="shared" si="823"/>
        <v>59</v>
      </c>
      <c r="AF618" s="42">
        <f t="shared" si="824"/>
        <v>22.92</v>
      </c>
      <c r="AJ618" s="3">
        <v>9</v>
      </c>
      <c r="AK618" s="3" t="s">
        <v>2998</v>
      </c>
      <c r="AL618" t="s">
        <v>2391</v>
      </c>
    </row>
    <row r="619" spans="1:38" x14ac:dyDescent="0.2">
      <c r="B619" s="4">
        <v>8</v>
      </c>
      <c r="C619" s="13" t="s">
        <v>1080</v>
      </c>
      <c r="D619" s="29">
        <v>1578939</v>
      </c>
      <c r="E619" s="29">
        <v>6585911</v>
      </c>
      <c r="F619" s="23">
        <v>17</v>
      </c>
      <c r="G619" s="10">
        <v>11</v>
      </c>
      <c r="H619" s="38">
        <v>39.299999999999997</v>
      </c>
      <c r="I619" s="8">
        <v>59</v>
      </c>
      <c r="J619" s="8">
        <v>23</v>
      </c>
      <c r="K619" s="17">
        <v>11.22</v>
      </c>
      <c r="L619" s="20">
        <f t="shared" si="839"/>
        <v>17.19425</v>
      </c>
      <c r="M619" s="20">
        <f t="shared" si="840"/>
        <v>59.386450000000004</v>
      </c>
      <c r="N619" s="16">
        <f t="shared" si="841"/>
        <v>91829.477877778903</v>
      </c>
      <c r="O619" s="16">
        <f t="shared" si="842"/>
        <v>110899.22027667928</v>
      </c>
      <c r="P619" s="22">
        <f t="shared" si="834"/>
        <v>0.56350687662174981</v>
      </c>
      <c r="Q619" s="11">
        <f t="shared" si="835"/>
        <v>4049.8881254090911</v>
      </c>
      <c r="R619" s="7">
        <f t="shared" si="838"/>
        <v>599</v>
      </c>
      <c r="S619" s="11">
        <f t="shared" si="836"/>
        <v>11007.041516136895</v>
      </c>
      <c r="T619" s="11">
        <f t="shared" si="837"/>
        <v>14309.153970977963</v>
      </c>
      <c r="U619" s="4">
        <v>9</v>
      </c>
      <c r="AB619" s="4">
        <f t="shared" si="843"/>
        <v>9</v>
      </c>
      <c r="AC619" s="3">
        <f t="shared" si="821"/>
        <v>17</v>
      </c>
      <c r="AD619" s="42">
        <f t="shared" si="822"/>
        <v>11.654999999999999</v>
      </c>
      <c r="AE619" s="3">
        <f t="shared" si="823"/>
        <v>59</v>
      </c>
      <c r="AF619" s="42">
        <f t="shared" si="824"/>
        <v>23.187000000000001</v>
      </c>
      <c r="AJ619" s="3">
        <v>8</v>
      </c>
      <c r="AK619" s="3">
        <v>2</v>
      </c>
      <c r="AL619" t="s">
        <v>609</v>
      </c>
    </row>
    <row r="620" spans="1:38" x14ac:dyDescent="0.2">
      <c r="B620" s="4">
        <v>9</v>
      </c>
      <c r="C620" s="13" t="s">
        <v>1082</v>
      </c>
      <c r="D620" s="29">
        <v>1578569</v>
      </c>
      <c r="E620" s="29">
        <v>6586331</v>
      </c>
      <c r="F620" s="23">
        <v>17</v>
      </c>
      <c r="G620" s="10">
        <v>11</v>
      </c>
      <c r="H620" s="38">
        <v>16.440000000000001</v>
      </c>
      <c r="I620" s="8">
        <v>59</v>
      </c>
      <c r="J620" s="8">
        <v>23</v>
      </c>
      <c r="K620" s="17">
        <v>25.08</v>
      </c>
      <c r="L620" s="20">
        <f t="shared" si="839"/>
        <v>17.187899999999999</v>
      </c>
      <c r="M620" s="20">
        <f t="shared" si="840"/>
        <v>59.390300000000003</v>
      </c>
      <c r="N620" s="16">
        <f t="shared" si="841"/>
        <v>91841.877134495779</v>
      </c>
      <c r="O620" s="53">
        <f t="shared" si="842"/>
        <v>110899.10305218192</v>
      </c>
      <c r="P620" s="22">
        <f t="shared" si="834"/>
        <v>0.55973207876626119</v>
      </c>
      <c r="Q620" s="11">
        <f t="shared" si="835"/>
        <v>4050.4478574878572</v>
      </c>
      <c r="R620" s="7">
        <f t="shared" si="838"/>
        <v>600</v>
      </c>
      <c r="S620" s="11">
        <f t="shared" si="836"/>
        <v>10990.215186650386</v>
      </c>
      <c r="T620" s="11">
        <f t="shared" si="837"/>
        <v>14287.279742645504</v>
      </c>
      <c r="V620" s="4">
        <v>9</v>
      </c>
      <c r="W620" s="4">
        <v>9</v>
      </c>
      <c r="AB620" s="4">
        <f t="shared" si="843"/>
        <v>18</v>
      </c>
      <c r="AC620" s="3">
        <f t="shared" si="821"/>
        <v>17</v>
      </c>
      <c r="AD620" s="42">
        <f t="shared" si="822"/>
        <v>11.274000000000001</v>
      </c>
      <c r="AE620" s="3">
        <f t="shared" si="823"/>
        <v>59</v>
      </c>
      <c r="AF620" s="42">
        <f t="shared" si="824"/>
        <v>23.417999999999999</v>
      </c>
      <c r="AJ620" s="3">
        <v>9</v>
      </c>
      <c r="AK620" s="3">
        <v>1</v>
      </c>
      <c r="AL620" t="s">
        <v>315</v>
      </c>
    </row>
    <row r="621" spans="1:38" x14ac:dyDescent="0.2">
      <c r="B621" s="4">
        <v>9</v>
      </c>
      <c r="C621" s="13" t="s">
        <v>1083</v>
      </c>
      <c r="D621" s="29">
        <v>1577995</v>
      </c>
      <c r="E621" s="29">
        <v>6587265</v>
      </c>
      <c r="F621" s="23">
        <v>17</v>
      </c>
      <c r="G621" s="10">
        <v>10</v>
      </c>
      <c r="H621" s="38">
        <v>41.28</v>
      </c>
      <c r="I621" s="8">
        <v>59</v>
      </c>
      <c r="J621" s="8">
        <v>23</v>
      </c>
      <c r="K621" s="17">
        <v>55.62</v>
      </c>
      <c r="L621" s="20">
        <f t="shared" ref="L621" si="867">(H621/60+G621)/60+F621</f>
        <v>17.178133333333335</v>
      </c>
      <c r="M621" s="20">
        <f t="shared" ref="M621" si="868">(K621/60+J621)/60+I621</f>
        <v>59.398783333333334</v>
      </c>
      <c r="N621" s="16">
        <f t="shared" ref="N621" si="869">D621/L621</f>
        <v>91860.679468471542</v>
      </c>
      <c r="O621" s="16">
        <f t="shared" ref="O621" si="870">E621/M621</f>
        <v>110898.98867176572</v>
      </c>
      <c r="P621" s="22">
        <f t="shared" si="834"/>
        <v>1.0962809858790765</v>
      </c>
      <c r="Q621" s="11">
        <f t="shared" si="835"/>
        <v>4051.5441384737364</v>
      </c>
      <c r="R621" s="7">
        <f t="shared" si="838"/>
        <v>601</v>
      </c>
      <c r="S621" s="11">
        <f t="shared" si="836"/>
        <v>10974.898265283266</v>
      </c>
      <c r="T621" s="11">
        <f t="shared" si="837"/>
        <v>14267.367744868247</v>
      </c>
      <c r="AB621" s="4">
        <f t="shared" ref="AB621" si="871">SUM(U621:AA621)</f>
        <v>0</v>
      </c>
      <c r="AC621" s="3">
        <f t="shared" si="821"/>
        <v>17</v>
      </c>
      <c r="AD621" s="42">
        <f t="shared" si="822"/>
        <v>10.688000000000001</v>
      </c>
      <c r="AE621" s="3">
        <f t="shared" si="823"/>
        <v>59</v>
      </c>
      <c r="AF621" s="42">
        <f t="shared" si="824"/>
        <v>23.927</v>
      </c>
      <c r="AJ621" s="3">
        <v>9</v>
      </c>
      <c r="AK621" s="3">
        <v>1</v>
      </c>
      <c r="AL621" t="s">
        <v>600</v>
      </c>
    </row>
    <row r="622" spans="1:38" x14ac:dyDescent="0.2">
      <c r="B622" s="4">
        <v>8</v>
      </c>
      <c r="C622" s="13" t="s">
        <v>1084</v>
      </c>
      <c r="D622" s="29">
        <v>1578092</v>
      </c>
      <c r="E622" s="29">
        <v>6587873</v>
      </c>
      <c r="F622" s="23">
        <v>17</v>
      </c>
      <c r="G622" s="10">
        <v>10</v>
      </c>
      <c r="H622" s="38">
        <v>48.24</v>
      </c>
      <c r="I622" s="8">
        <v>59</v>
      </c>
      <c r="J622" s="8">
        <v>24</v>
      </c>
      <c r="K622" s="17">
        <v>15.18</v>
      </c>
      <c r="L622" s="20">
        <f t="shared" si="839"/>
        <v>17.180066666666665</v>
      </c>
      <c r="M622" s="20">
        <f t="shared" si="840"/>
        <v>59.40421666666667</v>
      </c>
      <c r="N622" s="16">
        <f t="shared" si="841"/>
        <v>91855.988141295544</v>
      </c>
      <c r="O622" s="16">
        <f t="shared" si="842"/>
        <v>110899.08039636916</v>
      </c>
      <c r="P622" s="22">
        <f t="shared" si="834"/>
        <v>0.61568904489198117</v>
      </c>
      <c r="Q622" s="11">
        <f t="shared" si="835"/>
        <v>4052.1598275186284</v>
      </c>
      <c r="R622" s="7">
        <f t="shared" si="838"/>
        <v>602</v>
      </c>
      <c r="S622" s="11">
        <f t="shared" si="836"/>
        <v>10958.332556811174</v>
      </c>
      <c r="T622" s="11">
        <f t="shared" si="837"/>
        <v>14245.832323854527</v>
      </c>
      <c r="AB622" s="4">
        <f t="shared" si="843"/>
        <v>0</v>
      </c>
      <c r="AC622" s="3">
        <f t="shared" si="821"/>
        <v>17</v>
      </c>
      <c r="AD622" s="42">
        <f t="shared" si="822"/>
        <v>10.804</v>
      </c>
      <c r="AE622" s="3">
        <f t="shared" si="823"/>
        <v>59</v>
      </c>
      <c r="AF622" s="42">
        <f t="shared" si="824"/>
        <v>24.253</v>
      </c>
      <c r="AJ622" s="3">
        <v>8</v>
      </c>
      <c r="AK622" s="3">
        <v>2</v>
      </c>
      <c r="AL622" t="s">
        <v>602</v>
      </c>
    </row>
    <row r="623" spans="1:38" x14ac:dyDescent="0.2">
      <c r="B623" s="4">
        <v>9</v>
      </c>
      <c r="C623" s="13" t="s">
        <v>1085</v>
      </c>
      <c r="D623" s="29">
        <v>1576253</v>
      </c>
      <c r="E623" s="29">
        <v>6588614</v>
      </c>
      <c r="F623" s="23">
        <v>17</v>
      </c>
      <c r="G623" s="10">
        <v>8</v>
      </c>
      <c r="H623" s="38">
        <v>52.68</v>
      </c>
      <c r="I623" s="8">
        <v>59</v>
      </c>
      <c r="J623" s="8">
        <v>24</v>
      </c>
      <c r="K623" s="17">
        <v>40.32</v>
      </c>
      <c r="L623" s="20">
        <f t="shared" si="839"/>
        <v>17.147966666666665</v>
      </c>
      <c r="M623" s="20">
        <f t="shared" si="840"/>
        <v>59.411200000000001</v>
      </c>
      <c r="N623" s="16">
        <f t="shared" si="841"/>
        <v>91920.694193091898</v>
      </c>
      <c r="O623" s="16">
        <f t="shared" si="842"/>
        <v>110898.51745125499</v>
      </c>
      <c r="P623" s="22">
        <f t="shared" si="834"/>
        <v>1.9826754651228222</v>
      </c>
      <c r="Q623" s="11">
        <f t="shared" si="835"/>
        <v>4054.142502983751</v>
      </c>
      <c r="R623" s="7">
        <f t="shared" si="838"/>
        <v>603</v>
      </c>
      <c r="S623" s="11">
        <f t="shared" si="836"/>
        <v>10945.51242928283</v>
      </c>
      <c r="T623" s="11">
        <f t="shared" si="837"/>
        <v>14229.166158067679</v>
      </c>
      <c r="AA623" s="4">
        <v>9</v>
      </c>
      <c r="AB623" s="4">
        <f t="shared" si="843"/>
        <v>9</v>
      </c>
      <c r="AC623" s="3">
        <f t="shared" si="821"/>
        <v>17</v>
      </c>
      <c r="AD623" s="42">
        <f t="shared" si="822"/>
        <v>8.8780000000000001</v>
      </c>
      <c r="AE623" s="3">
        <f t="shared" si="823"/>
        <v>59</v>
      </c>
      <c r="AF623" s="42">
        <f t="shared" si="824"/>
        <v>24.672000000000001</v>
      </c>
      <c r="AJ623" s="3">
        <v>9</v>
      </c>
      <c r="AK623" s="3">
        <v>1</v>
      </c>
      <c r="AL623" t="s">
        <v>601</v>
      </c>
    </row>
    <row r="624" spans="1:38" x14ac:dyDescent="0.2">
      <c r="B624" s="4">
        <v>9</v>
      </c>
      <c r="C624" s="13" t="s">
        <v>1086</v>
      </c>
      <c r="D624" s="29">
        <v>1576184</v>
      </c>
      <c r="E624" s="29">
        <v>6588127</v>
      </c>
      <c r="F624" s="23">
        <v>17</v>
      </c>
      <c r="G624" s="10">
        <v>8</v>
      </c>
      <c r="H624" s="38">
        <v>47.64</v>
      </c>
      <c r="I624" s="8">
        <v>59</v>
      </c>
      <c r="J624" s="8">
        <v>24</v>
      </c>
      <c r="K624" s="17">
        <v>24.66</v>
      </c>
      <c r="L624" s="20">
        <f t="shared" si="839"/>
        <v>17.146566666666665</v>
      </c>
      <c r="M624" s="20">
        <f t="shared" si="840"/>
        <v>59.406849999999999</v>
      </c>
      <c r="N624" s="16">
        <f t="shared" si="841"/>
        <v>91924.175296512243</v>
      </c>
      <c r="O624" s="16">
        <f t="shared" si="842"/>
        <v>110898.44016304518</v>
      </c>
      <c r="P624" s="22">
        <f t="shared" si="834"/>
        <v>0.49186380228677123</v>
      </c>
      <c r="Q624" s="11">
        <f t="shared" si="835"/>
        <v>4054.6343667860378</v>
      </c>
      <c r="R624" s="7">
        <f t="shared" si="838"/>
        <v>604</v>
      </c>
      <c r="S624" s="11">
        <f t="shared" si="836"/>
        <v>10928.716472065678</v>
      </c>
      <c r="T624" s="11">
        <f t="shared" si="837"/>
        <v>14207.331413685382</v>
      </c>
      <c r="Z624" s="4">
        <v>8</v>
      </c>
      <c r="AB624" s="4">
        <f t="shared" si="843"/>
        <v>8</v>
      </c>
      <c r="AC624" s="3">
        <f t="shared" si="821"/>
        <v>17</v>
      </c>
      <c r="AD624" s="42">
        <f t="shared" si="822"/>
        <v>8.7940000000000005</v>
      </c>
      <c r="AE624" s="3">
        <f t="shared" si="823"/>
        <v>59</v>
      </c>
      <c r="AF624" s="42">
        <f t="shared" si="824"/>
        <v>24.411000000000001</v>
      </c>
      <c r="AJ624" s="3">
        <v>8</v>
      </c>
      <c r="AK624" s="3">
        <v>2</v>
      </c>
      <c r="AL624" t="s">
        <v>61</v>
      </c>
    </row>
    <row r="625" spans="2:38" x14ac:dyDescent="0.2">
      <c r="B625" s="4">
        <v>9</v>
      </c>
      <c r="C625" s="13" t="s">
        <v>1087</v>
      </c>
      <c r="D625" s="8">
        <v>1575300</v>
      </c>
      <c r="E625" s="8">
        <v>6589350</v>
      </c>
      <c r="F625" s="23"/>
      <c r="G625" s="10"/>
      <c r="H625" s="38"/>
      <c r="I625" s="8"/>
      <c r="J625" s="8"/>
      <c r="K625" s="17"/>
      <c r="L625" s="20">
        <f t="shared" si="839"/>
        <v>0</v>
      </c>
      <c r="M625" s="20">
        <f t="shared" si="840"/>
        <v>0</v>
      </c>
      <c r="N625" s="16"/>
      <c r="O625" s="16"/>
      <c r="P625" s="22">
        <f t="shared" si="834"/>
        <v>1.5090344595137646</v>
      </c>
      <c r="Q625" s="11">
        <f t="shared" si="835"/>
        <v>4056.1434012455516</v>
      </c>
      <c r="R625" s="7">
        <f t="shared" si="838"/>
        <v>605</v>
      </c>
      <c r="S625" s="11">
        <f t="shared" si="836"/>
        <v>10914.713152442575</v>
      </c>
      <c r="T625" s="11">
        <f t="shared" si="837"/>
        <v>14189.127098175348</v>
      </c>
      <c r="V625" s="4">
        <v>9</v>
      </c>
      <c r="AB625" s="4">
        <f>SUM(U625:AA625)+AB626+AB627+AB628+AB629+AB630</f>
        <v>45</v>
      </c>
      <c r="AC625" s="3">
        <f t="shared" si="821"/>
        <v>0</v>
      </c>
      <c r="AD625" s="42">
        <f t="shared" si="822"/>
        <v>0</v>
      </c>
      <c r="AE625" s="3">
        <f t="shared" si="823"/>
        <v>0</v>
      </c>
      <c r="AF625" s="42">
        <f t="shared" si="824"/>
        <v>0</v>
      </c>
      <c r="AJ625" s="3">
        <v>9</v>
      </c>
      <c r="AK625" s="3">
        <v>2</v>
      </c>
      <c r="AL625" s="13" t="s">
        <v>2392</v>
      </c>
    </row>
    <row r="626" spans="2:38" x14ac:dyDescent="0.2">
      <c r="B626" s="4">
        <v>9</v>
      </c>
      <c r="C626" s="13" t="s">
        <v>1088</v>
      </c>
      <c r="D626" s="29">
        <v>1575264</v>
      </c>
      <c r="E626" s="29">
        <v>6589460</v>
      </c>
      <c r="F626" s="23">
        <v>17</v>
      </c>
      <c r="G626" s="10">
        <v>7</v>
      </c>
      <c r="H626" s="38">
        <v>51.06</v>
      </c>
      <c r="I626" s="8">
        <v>59</v>
      </c>
      <c r="J626" s="8">
        <v>25</v>
      </c>
      <c r="K626" s="17">
        <v>8.34</v>
      </c>
      <c r="L626" s="20">
        <f t="shared" si="839"/>
        <v>17.130849999999999</v>
      </c>
      <c r="M626" s="20">
        <f t="shared" si="840"/>
        <v>59.418983333333337</v>
      </c>
      <c r="N626" s="16">
        <f t="shared" si="841"/>
        <v>91954.806679178218</v>
      </c>
      <c r="O626" s="16">
        <f t="shared" si="842"/>
        <v>110898.22865251536</v>
      </c>
      <c r="P626" s="22">
        <f t="shared" si="834"/>
        <v>0.1157410903698423</v>
      </c>
      <c r="Q626" s="11">
        <f t="shared" si="835"/>
        <v>4056.2591423359213</v>
      </c>
      <c r="R626" s="7">
        <f t="shared" si="838"/>
        <v>606</v>
      </c>
      <c r="S626" s="11">
        <f t="shared" si="836"/>
        <v>10897.013009443697</v>
      </c>
      <c r="T626" s="11">
        <f t="shared" si="837"/>
        <v>14166.116912276806</v>
      </c>
      <c r="AB626" s="4">
        <f t="shared" si="843"/>
        <v>0</v>
      </c>
      <c r="AC626" s="3">
        <f t="shared" si="821"/>
        <v>17</v>
      </c>
      <c r="AD626" s="42">
        <f t="shared" si="822"/>
        <v>7.851</v>
      </c>
      <c r="AE626" s="3">
        <f t="shared" si="823"/>
        <v>59</v>
      </c>
      <c r="AF626" s="42">
        <f t="shared" si="824"/>
        <v>25.138999999999999</v>
      </c>
      <c r="AJ626" s="3">
        <v>9</v>
      </c>
      <c r="AK626" s="3">
        <v>2</v>
      </c>
      <c r="AL626" t="s">
        <v>429</v>
      </c>
    </row>
    <row r="627" spans="2:38" x14ac:dyDescent="0.2">
      <c r="B627" s="4">
        <v>9</v>
      </c>
      <c r="C627" s="13" t="s">
        <v>1089</v>
      </c>
      <c r="D627" s="29">
        <v>1575300</v>
      </c>
      <c r="E627" s="29">
        <v>6589445</v>
      </c>
      <c r="F627" s="23">
        <v>17</v>
      </c>
      <c r="G627" s="10">
        <v>7</v>
      </c>
      <c r="H627" s="38">
        <v>53.28</v>
      </c>
      <c r="I627" s="8">
        <v>59</v>
      </c>
      <c r="J627" s="8">
        <v>25</v>
      </c>
      <c r="K627" s="17">
        <v>7.8</v>
      </c>
      <c r="L627" s="20">
        <f t="shared" si="839"/>
        <v>17.131466666666668</v>
      </c>
      <c r="M627" s="20">
        <f t="shared" si="840"/>
        <v>59.418833333333332</v>
      </c>
      <c r="N627" s="16">
        <f t="shared" si="841"/>
        <v>91953.598057375886</v>
      </c>
      <c r="O627" s="16">
        <f t="shared" si="842"/>
        <v>110898.25616457184</v>
      </c>
      <c r="P627" s="22">
        <f t="shared" si="834"/>
        <v>3.9E-2</v>
      </c>
      <c r="Q627" s="11">
        <f t="shared" si="835"/>
        <v>4056.2981423359215</v>
      </c>
      <c r="R627" s="7">
        <f t="shared" si="838"/>
        <v>607</v>
      </c>
      <c r="S627" s="11">
        <f t="shared" si="836"/>
        <v>10879.165363629127</v>
      </c>
      <c r="T627" s="11">
        <f t="shared" si="837"/>
        <v>14142.914972717865</v>
      </c>
      <c r="AB627" s="4">
        <f t="shared" si="843"/>
        <v>0</v>
      </c>
      <c r="AC627" s="3">
        <f t="shared" si="821"/>
        <v>17</v>
      </c>
      <c r="AD627" s="42">
        <f t="shared" si="822"/>
        <v>7.8879999999999999</v>
      </c>
      <c r="AE627" s="3">
        <f t="shared" si="823"/>
        <v>59</v>
      </c>
      <c r="AF627" s="42">
        <f t="shared" si="824"/>
        <v>25.13</v>
      </c>
      <c r="AJ627" s="3">
        <v>9</v>
      </c>
      <c r="AK627" s="3">
        <v>2</v>
      </c>
      <c r="AL627" t="s">
        <v>429</v>
      </c>
    </row>
    <row r="628" spans="2:38" x14ac:dyDescent="0.2">
      <c r="B628" s="4">
        <v>9</v>
      </c>
      <c r="C628" s="13" t="s">
        <v>1090</v>
      </c>
      <c r="D628" s="8">
        <v>1575300</v>
      </c>
      <c r="E628" s="8">
        <v>6589400</v>
      </c>
      <c r="F628" s="23"/>
      <c r="G628" s="10"/>
      <c r="H628" s="38"/>
      <c r="I628" s="8"/>
      <c r="J628" s="8"/>
      <c r="K628" s="17"/>
      <c r="L628" s="20">
        <f t="shared" ref="L628:L642" si="872">(H628/60+G628)/60+F628</f>
        <v>0</v>
      </c>
      <c r="M628" s="20">
        <f t="shared" ref="M628:M642" si="873">(K628/60+J628)/60+I628</f>
        <v>0</v>
      </c>
      <c r="N628" s="16"/>
      <c r="O628" s="16"/>
      <c r="P628" s="22">
        <f t="shared" si="834"/>
        <v>4.4999999999999998E-2</v>
      </c>
      <c r="Q628" s="11">
        <f t="shared" si="835"/>
        <v>4056.3431423359216</v>
      </c>
      <c r="R628" s="7">
        <f t="shared" si="838"/>
        <v>608</v>
      </c>
      <c r="S628" s="11">
        <f t="shared" si="836"/>
        <v>10861.392492965264</v>
      </c>
      <c r="T628" s="11">
        <f t="shared" si="837"/>
        <v>14119.810240854844</v>
      </c>
      <c r="AB628" s="4">
        <f t="shared" ref="AB628:AB642" si="874">SUM(U628:AA628)</f>
        <v>0</v>
      </c>
      <c r="AC628" s="3">
        <f t="shared" si="821"/>
        <v>0</v>
      </c>
      <c r="AD628" s="42">
        <f t="shared" si="822"/>
        <v>0</v>
      </c>
      <c r="AE628" s="3">
        <f t="shared" si="823"/>
        <v>0</v>
      </c>
      <c r="AF628" s="42">
        <f t="shared" si="824"/>
        <v>0</v>
      </c>
      <c r="AJ628" s="3">
        <v>9</v>
      </c>
      <c r="AK628" s="3">
        <v>2</v>
      </c>
      <c r="AL628" t="s">
        <v>429</v>
      </c>
    </row>
    <row r="629" spans="2:38" x14ac:dyDescent="0.2">
      <c r="B629" s="4">
        <v>9</v>
      </c>
      <c r="C629" s="13" t="s">
        <v>2393</v>
      </c>
      <c r="D629" s="8">
        <v>1575300</v>
      </c>
      <c r="E629" s="8">
        <v>6589400</v>
      </c>
      <c r="F629" s="23"/>
      <c r="G629" s="10"/>
      <c r="H629" s="38"/>
      <c r="I629" s="8"/>
      <c r="J629" s="8"/>
      <c r="K629" s="17"/>
      <c r="L629" s="20">
        <f t="shared" ref="L629" si="875">(H629/60+G629)/60+F629</f>
        <v>0</v>
      </c>
      <c r="M629" s="20">
        <f t="shared" ref="M629" si="876">(K629/60+J629)/60+I629</f>
        <v>0</v>
      </c>
      <c r="N629" s="16"/>
      <c r="O629" s="16"/>
      <c r="P629" s="22">
        <f t="shared" si="834"/>
        <v>0</v>
      </c>
      <c r="Q629" s="11">
        <f t="shared" si="835"/>
        <v>4056.3431423359216</v>
      </c>
      <c r="R629" s="7">
        <f t="shared" si="838"/>
        <v>609</v>
      </c>
      <c r="S629" s="11">
        <f t="shared" si="836"/>
        <v>10843.557694126241</v>
      </c>
      <c r="T629" s="11">
        <f t="shared" si="837"/>
        <v>14096.625002364113</v>
      </c>
      <c r="V629" s="4">
        <v>9</v>
      </c>
      <c r="AA629" s="4">
        <v>9</v>
      </c>
      <c r="AB629" s="4">
        <f t="shared" ref="AB629" si="877">SUM(U629:AA629)</f>
        <v>18</v>
      </c>
      <c r="AC629" s="3">
        <f t="shared" ref="AC629" si="878">F629</f>
        <v>0</v>
      </c>
      <c r="AD629" s="42">
        <f t="shared" ref="AD629" si="879">G629+H629/60</f>
        <v>0</v>
      </c>
      <c r="AE629" s="3">
        <f t="shared" ref="AE629" si="880">I629</f>
        <v>0</v>
      </c>
      <c r="AF629" s="42">
        <f t="shared" ref="AF629" si="881">J629+K629/60</f>
        <v>0</v>
      </c>
      <c r="AJ629" s="3">
        <v>9</v>
      </c>
      <c r="AK629" s="3">
        <v>2</v>
      </c>
      <c r="AL629" t="s">
        <v>429</v>
      </c>
    </row>
    <row r="630" spans="2:38" x14ac:dyDescent="0.2">
      <c r="B630" s="4">
        <v>9</v>
      </c>
      <c r="C630" s="13" t="s">
        <v>1091</v>
      </c>
      <c r="D630" s="29">
        <v>1575288</v>
      </c>
      <c r="E630" s="29">
        <v>6589444</v>
      </c>
      <c r="F630" s="23">
        <v>17</v>
      </c>
      <c r="G630" s="10">
        <v>7</v>
      </c>
      <c r="H630" s="38">
        <v>52.56</v>
      </c>
      <c r="I630" s="8">
        <v>59</v>
      </c>
      <c r="J630" s="8">
        <v>25</v>
      </c>
      <c r="K630" s="17">
        <v>7.8</v>
      </c>
      <c r="L630" s="20">
        <f t="shared" si="872"/>
        <v>17.131266666666665</v>
      </c>
      <c r="M630" s="20">
        <f t="shared" si="873"/>
        <v>59.418833333333332</v>
      </c>
      <c r="N630" s="16">
        <f t="shared" ref="N630:N642" si="882">D630/L630</f>
        <v>91953.971101572577</v>
      </c>
      <c r="O630" s="16">
        <f t="shared" ref="O630:O642" si="883">E630/M630</f>
        <v>110898.23933489101</v>
      </c>
      <c r="P630" s="22">
        <f t="shared" si="834"/>
        <v>4.5607017003965515E-2</v>
      </c>
      <c r="Q630" s="11">
        <f t="shared" si="835"/>
        <v>4056.3887493529255</v>
      </c>
      <c r="R630" s="7">
        <f t="shared" si="838"/>
        <v>610</v>
      </c>
      <c r="S630" s="11">
        <f t="shared" si="836"/>
        <v>10825.903088436989</v>
      </c>
      <c r="T630" s="11">
        <f t="shared" si="837"/>
        <v>14073.674014968086</v>
      </c>
      <c r="V630" s="4">
        <v>9</v>
      </c>
      <c r="AA630" s="4">
        <v>9</v>
      </c>
      <c r="AB630" s="4">
        <f t="shared" si="874"/>
        <v>18</v>
      </c>
      <c r="AC630" s="3">
        <f t="shared" si="821"/>
        <v>17</v>
      </c>
      <c r="AD630" s="42">
        <f t="shared" si="822"/>
        <v>7.8760000000000003</v>
      </c>
      <c r="AE630" s="3">
        <f t="shared" si="823"/>
        <v>59</v>
      </c>
      <c r="AF630" s="42">
        <f t="shared" si="824"/>
        <v>25.13</v>
      </c>
      <c r="AJ630" s="3">
        <v>9</v>
      </c>
      <c r="AK630" s="3">
        <v>2</v>
      </c>
      <c r="AL630" s="13" t="s">
        <v>2394</v>
      </c>
    </row>
    <row r="631" spans="2:38" x14ac:dyDescent="0.2">
      <c r="B631" s="4">
        <v>8</v>
      </c>
      <c r="C631" s="13" t="s">
        <v>1092</v>
      </c>
      <c r="D631" s="29">
        <v>1577505</v>
      </c>
      <c r="E631" s="29">
        <v>6591921</v>
      </c>
      <c r="F631" s="23">
        <v>17</v>
      </c>
      <c r="G631" s="10">
        <v>10</v>
      </c>
      <c r="H631" s="38">
        <v>16.32</v>
      </c>
      <c r="I631" s="8">
        <v>59</v>
      </c>
      <c r="J631" s="8">
        <v>26</v>
      </c>
      <c r="K631" s="17">
        <v>26.34</v>
      </c>
      <c r="L631" s="20">
        <f t="shared" si="872"/>
        <v>17.171199999999999</v>
      </c>
      <c r="M631" s="20">
        <f t="shared" si="873"/>
        <v>59.440649999999998</v>
      </c>
      <c r="N631" s="16">
        <f t="shared" si="882"/>
        <v>91869.234532240036</v>
      </c>
      <c r="O631" s="16">
        <f t="shared" si="883"/>
        <v>110899.2078653245</v>
      </c>
      <c r="P631" s="22">
        <f t="shared" si="834"/>
        <v>3.324246982400676</v>
      </c>
      <c r="Q631" s="11">
        <f t="shared" si="835"/>
        <v>4059.7129963353264</v>
      </c>
      <c r="R631" s="7">
        <f t="shared" si="838"/>
        <v>611</v>
      </c>
      <c r="S631" s="11">
        <f t="shared" si="836"/>
        <v>10817.042157174978</v>
      </c>
      <c r="T631" s="11">
        <f t="shared" si="837"/>
        <v>14062.154804327471</v>
      </c>
      <c r="V631" s="4">
        <v>9</v>
      </c>
      <c r="W631" s="4">
        <v>9</v>
      </c>
      <c r="AA631" s="4">
        <v>9</v>
      </c>
      <c r="AB631" s="4">
        <f>SUM(U631:AA631)+20</f>
        <v>47</v>
      </c>
      <c r="AC631" s="3">
        <f t="shared" si="821"/>
        <v>17</v>
      </c>
      <c r="AD631" s="42">
        <f t="shared" si="822"/>
        <v>10.272</v>
      </c>
      <c r="AE631" s="3">
        <f t="shared" si="823"/>
        <v>59</v>
      </c>
      <c r="AF631" s="42">
        <f t="shared" si="824"/>
        <v>26.439</v>
      </c>
      <c r="AJ631" s="3">
        <v>6</v>
      </c>
      <c r="AL631" s="13" t="s">
        <v>2395</v>
      </c>
    </row>
    <row r="632" spans="2:38" x14ac:dyDescent="0.2">
      <c r="B632" s="4">
        <v>8</v>
      </c>
      <c r="C632" s="13" t="s">
        <v>1093</v>
      </c>
      <c r="D632" s="29">
        <v>1581050</v>
      </c>
      <c r="E632" s="29">
        <v>6588725</v>
      </c>
      <c r="F632" s="23">
        <v>17</v>
      </c>
      <c r="G632" s="10">
        <v>13</v>
      </c>
      <c r="H632" s="38">
        <v>56.82</v>
      </c>
      <c r="I632" s="8">
        <v>59</v>
      </c>
      <c r="J632" s="8">
        <v>24</v>
      </c>
      <c r="K632" s="17">
        <v>40.68</v>
      </c>
      <c r="L632" s="20">
        <f t="shared" si="872"/>
        <v>17.23245</v>
      </c>
      <c r="M632" s="20">
        <f t="shared" si="873"/>
        <v>59.411299999999997</v>
      </c>
      <c r="N632" s="16">
        <f t="shared" si="882"/>
        <v>91748.416504907887</v>
      </c>
      <c r="O632" s="16">
        <f t="shared" si="883"/>
        <v>110900.19912036936</v>
      </c>
      <c r="P632" s="22">
        <f t="shared" si="834"/>
        <v>4.7729907814702512</v>
      </c>
      <c r="Q632" s="11">
        <f t="shared" si="835"/>
        <v>4064.4859871167964</v>
      </c>
      <c r="R632" s="7">
        <f t="shared" si="838"/>
        <v>612</v>
      </c>
      <c r="S632" s="11">
        <f t="shared" si="836"/>
        <v>10812.064031088472</v>
      </c>
      <c r="T632" s="11">
        <f t="shared" si="837"/>
        <v>14055.683240415014</v>
      </c>
      <c r="U632" s="4">
        <v>9</v>
      </c>
      <c r="AB632" s="4">
        <f>SUM(U632:AA632)+AB633</f>
        <v>27</v>
      </c>
      <c r="AC632" s="3">
        <f t="shared" si="821"/>
        <v>17</v>
      </c>
      <c r="AD632" s="42">
        <f t="shared" si="822"/>
        <v>13.946999999999999</v>
      </c>
      <c r="AE632" s="3">
        <f t="shared" si="823"/>
        <v>59</v>
      </c>
      <c r="AF632" s="42">
        <f t="shared" si="824"/>
        <v>24.678000000000001</v>
      </c>
      <c r="AJ632" s="3">
        <v>6</v>
      </c>
      <c r="AK632" s="3">
        <v>2</v>
      </c>
      <c r="AL632" t="s">
        <v>626</v>
      </c>
    </row>
    <row r="633" spans="2:38" x14ac:dyDescent="0.2">
      <c r="B633" s="4">
        <v>8</v>
      </c>
      <c r="C633" s="13" t="s">
        <v>1094</v>
      </c>
      <c r="D633" s="8">
        <v>1581000</v>
      </c>
      <c r="E633" s="8">
        <v>6588650</v>
      </c>
      <c r="F633" s="23"/>
      <c r="G633" s="10"/>
      <c r="H633" s="38"/>
      <c r="I633" s="8"/>
      <c r="J633" s="8"/>
      <c r="K633" s="17"/>
      <c r="L633" s="20">
        <f t="shared" si="872"/>
        <v>0</v>
      </c>
      <c r="M633" s="20">
        <f t="shared" si="873"/>
        <v>0</v>
      </c>
      <c r="N633" s="16"/>
      <c r="O633" s="16"/>
      <c r="P633" s="22">
        <f t="shared" si="834"/>
        <v>9.0138781886599725E-2</v>
      </c>
      <c r="Q633" s="11">
        <f t="shared" si="835"/>
        <v>4064.5761258986831</v>
      </c>
      <c r="R633" s="7">
        <f t="shared" si="838"/>
        <v>613</v>
      </c>
      <c r="S633" s="11">
        <f t="shared" si="836"/>
        <v>10794.665469760288</v>
      </c>
      <c r="T633" s="11">
        <f t="shared" si="837"/>
        <v>14033.065110688374</v>
      </c>
      <c r="U633" s="4">
        <v>9</v>
      </c>
      <c r="AA633" s="4">
        <v>9</v>
      </c>
      <c r="AB633" s="4">
        <f t="shared" si="874"/>
        <v>18</v>
      </c>
      <c r="AC633" s="3">
        <f t="shared" si="821"/>
        <v>0</v>
      </c>
      <c r="AD633" s="42">
        <f t="shared" si="822"/>
        <v>0</v>
      </c>
      <c r="AE633" s="3">
        <f t="shared" si="823"/>
        <v>0</v>
      </c>
      <c r="AF633" s="42">
        <f t="shared" si="824"/>
        <v>0</v>
      </c>
      <c r="AG633" s="4">
        <v>1</v>
      </c>
      <c r="AJ633" s="3">
        <v>6</v>
      </c>
      <c r="AL633" t="s">
        <v>626</v>
      </c>
    </row>
    <row r="634" spans="2:38" x14ac:dyDescent="0.2">
      <c r="B634" s="4">
        <v>8</v>
      </c>
      <c r="C634" s="13" t="s">
        <v>1095</v>
      </c>
      <c r="D634" s="29">
        <v>1582306</v>
      </c>
      <c r="E634" s="29">
        <v>6590038</v>
      </c>
      <c r="F634" s="23">
        <v>17</v>
      </c>
      <c r="G634" s="10">
        <v>15</v>
      </c>
      <c r="H634" s="38">
        <v>18.239999999999998</v>
      </c>
      <c r="I634" s="8">
        <v>59</v>
      </c>
      <c r="J634" s="8">
        <v>25</v>
      </c>
      <c r="K634" s="17">
        <v>22.26</v>
      </c>
      <c r="L634" s="20">
        <f t="shared" si="872"/>
        <v>17.255066666666668</v>
      </c>
      <c r="M634" s="20">
        <f t="shared" si="873"/>
        <v>59.422849999999997</v>
      </c>
      <c r="N634" s="16">
        <f t="shared" si="882"/>
        <v>91700.949672753122</v>
      </c>
      <c r="O634" s="16">
        <f t="shared" si="883"/>
        <v>110900.73936204676</v>
      </c>
      <c r="P634" s="22">
        <f t="shared" si="834"/>
        <v>1.9058279040878796</v>
      </c>
      <c r="Q634" s="11">
        <f t="shared" si="835"/>
        <v>4066.4819538027709</v>
      </c>
      <c r="R634" s="7">
        <f t="shared" si="838"/>
        <v>614</v>
      </c>
      <c r="S634" s="11">
        <f t="shared" si="836"/>
        <v>10782.137818877705</v>
      </c>
      <c r="T634" s="11">
        <f t="shared" si="837"/>
        <v>14016.779164541018</v>
      </c>
      <c r="V634" s="4">
        <v>9</v>
      </c>
      <c r="W634" s="4">
        <v>9</v>
      </c>
      <c r="AB634" s="4">
        <f t="shared" si="874"/>
        <v>18</v>
      </c>
      <c r="AC634" s="3">
        <f t="shared" si="821"/>
        <v>17</v>
      </c>
      <c r="AD634" s="42">
        <f t="shared" si="822"/>
        <v>15.304</v>
      </c>
      <c r="AE634" s="3">
        <f t="shared" si="823"/>
        <v>59</v>
      </c>
      <c r="AF634" s="42">
        <f t="shared" si="824"/>
        <v>25.370999999999999</v>
      </c>
      <c r="AJ634" s="3">
        <v>9</v>
      </c>
      <c r="AK634" s="3">
        <v>1</v>
      </c>
      <c r="AL634" t="s">
        <v>163</v>
      </c>
    </row>
    <row r="635" spans="2:38" x14ac:dyDescent="0.2">
      <c r="B635" s="4">
        <v>7</v>
      </c>
      <c r="C635" s="13" t="s">
        <v>1098</v>
      </c>
      <c r="D635" s="29">
        <v>1582178</v>
      </c>
      <c r="E635" s="29">
        <v>6586573</v>
      </c>
      <c r="F635" s="23">
        <v>17</v>
      </c>
      <c r="G635" s="10">
        <v>15</v>
      </c>
      <c r="H635" s="38">
        <v>5.34</v>
      </c>
      <c r="I635" s="8">
        <v>59</v>
      </c>
      <c r="J635" s="8">
        <v>23</v>
      </c>
      <c r="K635" s="17">
        <v>30.42</v>
      </c>
      <c r="L635" s="20">
        <f t="shared" si="872"/>
        <v>17.251483333333333</v>
      </c>
      <c r="M635" s="20">
        <f t="shared" si="873"/>
        <v>59.391783333333336</v>
      </c>
      <c r="N635" s="16">
        <f t="shared" si="882"/>
        <v>91712.577372573767</v>
      </c>
      <c r="O635" s="16">
        <f t="shared" si="883"/>
        <v>110900.40794082907</v>
      </c>
      <c r="P635" s="22">
        <f t="shared" si="834"/>
        <v>3.4673634075475852</v>
      </c>
      <c r="Q635" s="11">
        <f t="shared" si="835"/>
        <v>4069.9493172103184</v>
      </c>
      <c r="R635" s="7">
        <f t="shared" si="838"/>
        <v>615</v>
      </c>
      <c r="S635" s="11">
        <f t="shared" si="836"/>
        <v>10773.784534013657</v>
      </c>
      <c r="T635" s="11">
        <f t="shared" si="837"/>
        <v>14005.919894217755</v>
      </c>
      <c r="U635" s="4">
        <v>9</v>
      </c>
      <c r="AB635" s="4">
        <f t="shared" si="874"/>
        <v>9</v>
      </c>
      <c r="AC635" s="3">
        <f t="shared" si="821"/>
        <v>17</v>
      </c>
      <c r="AD635" s="42">
        <f t="shared" si="822"/>
        <v>15.089</v>
      </c>
      <c r="AE635" s="3">
        <f t="shared" si="823"/>
        <v>59</v>
      </c>
      <c r="AF635" s="42">
        <f t="shared" si="824"/>
        <v>23.507000000000001</v>
      </c>
      <c r="AG635" s="4">
        <v>1</v>
      </c>
      <c r="AJ635" s="3">
        <v>9</v>
      </c>
      <c r="AL635" t="s">
        <v>75</v>
      </c>
    </row>
    <row r="636" spans="2:38" x14ac:dyDescent="0.2">
      <c r="B636" s="4">
        <v>8</v>
      </c>
      <c r="C636" s="13" t="s">
        <v>1081</v>
      </c>
      <c r="D636" s="29">
        <v>1579500</v>
      </c>
      <c r="E636" s="29">
        <v>6586000</v>
      </c>
      <c r="F636" s="23">
        <v>17</v>
      </c>
      <c r="G636" s="10">
        <v>12</v>
      </c>
      <c r="H636" s="38">
        <v>14.94</v>
      </c>
      <c r="I636" s="8">
        <v>59</v>
      </c>
      <c r="J636" s="8">
        <v>23</v>
      </c>
      <c r="K636" s="17">
        <v>13.74</v>
      </c>
      <c r="L636" s="20">
        <f t="shared" si="872"/>
        <v>17.204149999999998</v>
      </c>
      <c r="M636" s="20">
        <f t="shared" si="873"/>
        <v>59.387149999999998</v>
      </c>
      <c r="N636" s="16">
        <f t="shared" si="882"/>
        <v>91809.243699921251</v>
      </c>
      <c r="O636" s="16">
        <f t="shared" si="883"/>
        <v>110899.41174142892</v>
      </c>
      <c r="P636" s="22">
        <f t="shared" si="834"/>
        <v>2.7386151609892182</v>
      </c>
      <c r="Q636" s="11">
        <f t="shared" si="835"/>
        <v>4072.6879323713079</v>
      </c>
      <c r="R636" s="7">
        <f t="shared" si="838"/>
        <v>616</v>
      </c>
      <c r="S636" s="11">
        <f t="shared" si="836"/>
        <v>10763.532392695599</v>
      </c>
      <c r="T636" s="11">
        <f t="shared" si="837"/>
        <v>13992.59211050428</v>
      </c>
      <c r="AB636" s="4">
        <f t="shared" si="874"/>
        <v>0</v>
      </c>
      <c r="AC636" s="3">
        <f t="shared" ref="AC636" si="884">F636</f>
        <v>17</v>
      </c>
      <c r="AD636" s="42">
        <f t="shared" ref="AD636" si="885">G636+H636/60</f>
        <v>12.249000000000001</v>
      </c>
      <c r="AE636" s="3">
        <f t="shared" ref="AE636" si="886">I636</f>
        <v>59</v>
      </c>
      <c r="AF636" s="42">
        <f t="shared" ref="AF636" si="887">J636+K636/60</f>
        <v>23.228999999999999</v>
      </c>
      <c r="AJ636" s="3">
        <v>9</v>
      </c>
      <c r="AK636" s="3" t="s">
        <v>2296</v>
      </c>
      <c r="AL636" t="s">
        <v>609</v>
      </c>
    </row>
    <row r="637" spans="2:38" x14ac:dyDescent="0.2">
      <c r="B637" s="4">
        <v>8</v>
      </c>
      <c r="C637" s="13" t="s">
        <v>1096</v>
      </c>
      <c r="D637" s="29">
        <v>1581871</v>
      </c>
      <c r="E637" s="29">
        <v>6583135</v>
      </c>
      <c r="F637" s="23">
        <v>17</v>
      </c>
      <c r="G637" s="10">
        <v>14</v>
      </c>
      <c r="H637" s="38">
        <v>41.16</v>
      </c>
      <c r="I637" s="8">
        <v>59</v>
      </c>
      <c r="J637" s="8">
        <v>21</v>
      </c>
      <c r="K637" s="17">
        <v>39.54</v>
      </c>
      <c r="L637" s="20">
        <f t="shared" si="872"/>
        <v>17.244766666666667</v>
      </c>
      <c r="M637" s="20">
        <f t="shared" si="873"/>
        <v>59.36098333333333</v>
      </c>
      <c r="N637" s="16">
        <f t="shared" si="882"/>
        <v>91730.496015216209</v>
      </c>
      <c r="O637" s="16">
        <f t="shared" si="883"/>
        <v>110900.03282178334</v>
      </c>
      <c r="P637" s="22">
        <f t="shared" si="834"/>
        <v>3.7188527800922695</v>
      </c>
      <c r="Q637" s="11">
        <f t="shared" si="835"/>
        <v>4076.4067851514001</v>
      </c>
      <c r="R637" s="7">
        <f t="shared" si="838"/>
        <v>617</v>
      </c>
      <c r="S637" s="11">
        <f t="shared" si="836"/>
        <v>10755.899912846806</v>
      </c>
      <c r="T637" s="11">
        <f t="shared" si="837"/>
        <v>13982.669886700847</v>
      </c>
      <c r="AB637" s="4">
        <f t="shared" si="874"/>
        <v>0</v>
      </c>
      <c r="AC637" s="3">
        <f t="shared" si="821"/>
        <v>17</v>
      </c>
      <c r="AD637" s="42">
        <f t="shared" si="822"/>
        <v>14.686</v>
      </c>
      <c r="AE637" s="3">
        <f t="shared" si="823"/>
        <v>59</v>
      </c>
      <c r="AF637" s="42">
        <f t="shared" si="824"/>
        <v>21.658999999999999</v>
      </c>
      <c r="AJ637" s="3">
        <v>5</v>
      </c>
      <c r="AK637" s="3">
        <v>2</v>
      </c>
      <c r="AL637" s="13" t="s">
        <v>2397</v>
      </c>
    </row>
    <row r="638" spans="2:38" x14ac:dyDescent="0.2">
      <c r="B638" s="4">
        <v>8</v>
      </c>
      <c r="C638" s="13" t="s">
        <v>1097</v>
      </c>
      <c r="D638" s="29">
        <v>1581921</v>
      </c>
      <c r="E638" s="29">
        <v>6583092</v>
      </c>
      <c r="F638" s="23">
        <v>17</v>
      </c>
      <c r="G638" s="10">
        <v>14</v>
      </c>
      <c r="H638" s="38">
        <v>44.28</v>
      </c>
      <c r="I638" s="8">
        <v>59</v>
      </c>
      <c r="J638" s="8">
        <v>21</v>
      </c>
      <c r="K638" s="17">
        <v>38.1</v>
      </c>
      <c r="L638" s="20">
        <f t="shared" si="872"/>
        <v>17.245633333333334</v>
      </c>
      <c r="M638" s="20">
        <f t="shared" si="873"/>
        <v>59.360583333333331</v>
      </c>
      <c r="N638" s="16">
        <f t="shared" si="882"/>
        <v>91728.785451003059</v>
      </c>
      <c r="O638" s="16">
        <f t="shared" si="883"/>
        <v>110900.05573283057</v>
      </c>
      <c r="P638" s="22">
        <f t="shared" si="834"/>
        <v>6.594694837519019E-2</v>
      </c>
      <c r="Q638" s="11">
        <f t="shared" si="835"/>
        <v>4076.4727320997754</v>
      </c>
      <c r="R638" s="7">
        <f t="shared" si="838"/>
        <v>618</v>
      </c>
      <c r="S638" s="11">
        <f t="shared" si="836"/>
        <v>10738.669268379343</v>
      </c>
      <c r="T638" s="11">
        <f t="shared" si="837"/>
        <v>13960.270048893146</v>
      </c>
      <c r="U638" s="4">
        <v>9</v>
      </c>
      <c r="AB638" s="4">
        <f t="shared" si="874"/>
        <v>9</v>
      </c>
      <c r="AC638" s="3">
        <f t="shared" si="821"/>
        <v>17</v>
      </c>
      <c r="AD638" s="42">
        <f t="shared" si="822"/>
        <v>14.738</v>
      </c>
      <c r="AE638" s="3">
        <f t="shared" si="823"/>
        <v>59</v>
      </c>
      <c r="AF638" s="42">
        <f t="shared" si="824"/>
        <v>21.635000000000002</v>
      </c>
      <c r="AG638" s="4">
        <v>1</v>
      </c>
      <c r="AJ638" s="3">
        <v>5</v>
      </c>
      <c r="AK638" s="3">
        <v>2</v>
      </c>
      <c r="AL638" t="s">
        <v>2396</v>
      </c>
    </row>
    <row r="639" spans="2:38" x14ac:dyDescent="0.2">
      <c r="B639" s="4">
        <v>9</v>
      </c>
      <c r="C639" s="13" t="s">
        <v>1099</v>
      </c>
      <c r="D639" s="29">
        <v>1580345</v>
      </c>
      <c r="E639" s="29">
        <v>6578003</v>
      </c>
      <c r="F639" s="23">
        <v>17</v>
      </c>
      <c r="G639" s="10">
        <v>12</v>
      </c>
      <c r="H639" s="38">
        <v>57.72</v>
      </c>
      <c r="I639" s="8">
        <v>59</v>
      </c>
      <c r="J639" s="8">
        <v>18</v>
      </c>
      <c r="K639" s="17">
        <v>54.78</v>
      </c>
      <c r="L639" s="20">
        <f t="shared" si="872"/>
        <v>17.216033333333332</v>
      </c>
      <c r="M639" s="20">
        <f t="shared" si="873"/>
        <v>59.315216666666664</v>
      </c>
      <c r="N639" s="16">
        <f t="shared" si="882"/>
        <v>91794.954703077179</v>
      </c>
      <c r="O639" s="16">
        <f t="shared" si="883"/>
        <v>110899.08070245045</v>
      </c>
      <c r="P639" s="22">
        <f t="shared" si="834"/>
        <v>5.3274475126461827</v>
      </c>
      <c r="Q639" s="11">
        <f t="shared" si="835"/>
        <v>4081.8001796124217</v>
      </c>
      <c r="R639" s="7">
        <f t="shared" si="838"/>
        <v>619</v>
      </c>
      <c r="S639" s="11">
        <f t="shared" si="836"/>
        <v>10735.332297914414</v>
      </c>
      <c r="T639" s="11">
        <f t="shared" si="837"/>
        <v>13955.931987288739</v>
      </c>
      <c r="AB639" s="4">
        <f t="shared" si="874"/>
        <v>0</v>
      </c>
      <c r="AC639" s="3">
        <f t="shared" si="821"/>
        <v>17</v>
      </c>
      <c r="AD639" s="42">
        <f t="shared" si="822"/>
        <v>12.962</v>
      </c>
      <c r="AE639" s="3">
        <f t="shared" si="823"/>
        <v>59</v>
      </c>
      <c r="AF639" s="42">
        <f t="shared" si="824"/>
        <v>18.913</v>
      </c>
      <c r="AJ639" s="3">
        <v>9</v>
      </c>
      <c r="AK639" s="3">
        <v>1</v>
      </c>
      <c r="AL639" t="s">
        <v>571</v>
      </c>
    </row>
    <row r="640" spans="2:38" x14ac:dyDescent="0.2">
      <c r="B640" s="4">
        <v>7</v>
      </c>
      <c r="C640" s="13" t="s">
        <v>1101</v>
      </c>
      <c r="D640" s="29">
        <v>1581700</v>
      </c>
      <c r="E640" s="29">
        <v>6573962</v>
      </c>
      <c r="F640" s="23">
        <v>17</v>
      </c>
      <c r="G640" s="10">
        <v>14</v>
      </c>
      <c r="H640" s="38">
        <v>17.88</v>
      </c>
      <c r="I640" s="8">
        <v>59</v>
      </c>
      <c r="J640" s="8">
        <v>16</v>
      </c>
      <c r="K640" s="17">
        <v>43.32</v>
      </c>
      <c r="L640" s="20">
        <f t="shared" si="872"/>
        <v>17.238299999999999</v>
      </c>
      <c r="M640" s="20">
        <f t="shared" si="873"/>
        <v>59.278700000000001</v>
      </c>
      <c r="N640" s="16">
        <f t="shared" si="882"/>
        <v>91754.98744075693</v>
      </c>
      <c r="O640" s="16">
        <f t="shared" si="883"/>
        <v>110899.22687238418</v>
      </c>
      <c r="P640" s="22">
        <f t="shared" si="834"/>
        <v>4.2621245875736671</v>
      </c>
      <c r="Q640" s="11">
        <f t="shared" si="835"/>
        <v>4086.0623041999952</v>
      </c>
      <c r="R640" s="7">
        <f t="shared" si="838"/>
        <v>620</v>
      </c>
      <c r="S640" s="11">
        <f t="shared" si="836"/>
        <v>10729.208760060632</v>
      </c>
      <c r="T640" s="11">
        <f t="shared" si="837"/>
        <v>13947.971388078822</v>
      </c>
      <c r="U640" s="4">
        <v>9</v>
      </c>
      <c r="AB640" s="4">
        <f t="shared" si="874"/>
        <v>9</v>
      </c>
      <c r="AC640" s="3">
        <f t="shared" si="821"/>
        <v>17</v>
      </c>
      <c r="AD640" s="42">
        <f t="shared" si="822"/>
        <v>14.298</v>
      </c>
      <c r="AE640" s="3">
        <f t="shared" si="823"/>
        <v>59</v>
      </c>
      <c r="AF640" s="42">
        <f t="shared" si="824"/>
        <v>16.722000000000001</v>
      </c>
      <c r="AG640" s="4">
        <v>1</v>
      </c>
      <c r="AJ640" s="3">
        <v>7</v>
      </c>
      <c r="AL640" t="s">
        <v>571</v>
      </c>
    </row>
    <row r="641" spans="1:38" x14ac:dyDescent="0.2">
      <c r="B641" s="4">
        <v>8</v>
      </c>
      <c r="C641" s="13" t="s">
        <v>1100</v>
      </c>
      <c r="D641" s="29">
        <v>1581155</v>
      </c>
      <c r="E641" s="29">
        <v>6573531</v>
      </c>
      <c r="F641" s="23">
        <v>17</v>
      </c>
      <c r="G641" s="10">
        <v>13</v>
      </c>
      <c r="H641" s="38">
        <v>42.9</v>
      </c>
      <c r="I641" s="8">
        <v>59</v>
      </c>
      <c r="J641" s="8">
        <v>16</v>
      </c>
      <c r="K641" s="17">
        <v>29.76</v>
      </c>
      <c r="L641" s="20">
        <f t="shared" si="872"/>
        <v>17.228583333333333</v>
      </c>
      <c r="M641" s="20">
        <f t="shared" si="873"/>
        <v>59.274933333333337</v>
      </c>
      <c r="N641" s="16">
        <f t="shared" si="882"/>
        <v>91775.102421847419</v>
      </c>
      <c r="O641" s="16">
        <f t="shared" si="883"/>
        <v>110899.00283874915</v>
      </c>
      <c r="P641" s="22">
        <f t="shared" si="834"/>
        <v>0.69482803627948109</v>
      </c>
      <c r="Q641" s="11">
        <f t="shared" si="835"/>
        <v>4086.7571322362746</v>
      </c>
      <c r="R641" s="7">
        <f t="shared" si="838"/>
        <v>621</v>
      </c>
      <c r="S641" s="11">
        <f t="shared" si="836"/>
        <v>10713.752997231328</v>
      </c>
      <c r="T641" s="11">
        <f t="shared" si="837"/>
        <v>13927.878896400727</v>
      </c>
      <c r="U641" s="4">
        <v>9</v>
      </c>
      <c r="AB641" s="4">
        <f t="shared" si="874"/>
        <v>9</v>
      </c>
      <c r="AC641" s="3">
        <f t="shared" si="821"/>
        <v>17</v>
      </c>
      <c r="AD641" s="42">
        <f t="shared" si="822"/>
        <v>13.715</v>
      </c>
      <c r="AE641" s="3">
        <f t="shared" si="823"/>
        <v>59</v>
      </c>
      <c r="AF641" s="42">
        <f t="shared" si="824"/>
        <v>16.495999999999999</v>
      </c>
      <c r="AJ641" s="3">
        <v>5</v>
      </c>
      <c r="AL641" t="s">
        <v>118</v>
      </c>
    </row>
    <row r="642" spans="1:38" x14ac:dyDescent="0.2">
      <c r="B642" s="4">
        <v>8</v>
      </c>
      <c r="C642" s="13" t="s">
        <v>1103</v>
      </c>
      <c r="D642" s="29">
        <v>1580282</v>
      </c>
      <c r="E642" s="29">
        <v>6571986</v>
      </c>
      <c r="F642" s="23">
        <v>17</v>
      </c>
      <c r="G642" s="10">
        <v>12</v>
      </c>
      <c r="H642" s="38">
        <v>45.72</v>
      </c>
      <c r="I642" s="8">
        <v>59</v>
      </c>
      <c r="J642" s="8">
        <v>15</v>
      </c>
      <c r="K642" s="17">
        <v>40.44</v>
      </c>
      <c r="L642" s="20">
        <f t="shared" si="872"/>
        <v>17.212700000000002</v>
      </c>
      <c r="M642" s="20">
        <f t="shared" si="873"/>
        <v>59.261233333333337</v>
      </c>
      <c r="N642" s="16">
        <f t="shared" si="882"/>
        <v>91809.071209049129</v>
      </c>
      <c r="O642" s="16">
        <f t="shared" si="883"/>
        <v>110898.56944140547</v>
      </c>
      <c r="P642" s="22">
        <f t="shared" si="834"/>
        <v>1.7745855854255101</v>
      </c>
      <c r="Q642" s="11">
        <f t="shared" si="835"/>
        <v>4088.5317178217001</v>
      </c>
      <c r="R642" s="7">
        <f t="shared" si="838"/>
        <v>622</v>
      </c>
      <c r="S642" s="11">
        <f t="shared" si="836"/>
        <v>10701.173049218212</v>
      </c>
      <c r="T642" s="11">
        <f t="shared" si="837"/>
        <v>13911.524963983677</v>
      </c>
      <c r="AB642" s="4">
        <f t="shared" si="874"/>
        <v>0</v>
      </c>
      <c r="AC642" s="3">
        <f t="shared" ref="AC642" si="888">F642</f>
        <v>17</v>
      </c>
      <c r="AD642" s="42">
        <f t="shared" ref="AD642" si="889">G642+H642/60</f>
        <v>12.762</v>
      </c>
      <c r="AE642" s="3">
        <f t="shared" ref="AE642" si="890">I642</f>
        <v>59</v>
      </c>
      <c r="AF642" s="42">
        <f t="shared" ref="AF642" si="891">J642+K642/60</f>
        <v>15.673999999999999</v>
      </c>
      <c r="AJ642" s="3">
        <v>9</v>
      </c>
      <c r="AK642" s="3">
        <v>2</v>
      </c>
      <c r="AL642" t="s">
        <v>2400</v>
      </c>
    </row>
    <row r="643" spans="1:38" x14ac:dyDescent="0.2">
      <c r="B643" s="4">
        <v>9</v>
      </c>
      <c r="C643" s="13" t="s">
        <v>1102</v>
      </c>
      <c r="D643" s="29">
        <v>1580593</v>
      </c>
      <c r="E643" s="29">
        <v>6571536</v>
      </c>
      <c r="F643" s="23">
        <v>17</v>
      </c>
      <c r="G643" s="10">
        <v>13</v>
      </c>
      <c r="H643" s="38">
        <v>4.8</v>
      </c>
      <c r="I643" s="8">
        <v>59</v>
      </c>
      <c r="J643" s="8">
        <v>15</v>
      </c>
      <c r="K643" s="17">
        <v>25.74</v>
      </c>
      <c r="L643" s="20">
        <f t="shared" ref="L643:L648" si="892">(H643/60+G643)/60+F643</f>
        <v>17.218</v>
      </c>
      <c r="M643" s="20">
        <f t="shared" ref="M643:M648" si="893">(K643/60+J643)/60+I643</f>
        <v>59.257150000000003</v>
      </c>
      <c r="N643" s="16">
        <f t="shared" ref="N643:N648" si="894">D643/L643</f>
        <v>91798.873272157041</v>
      </c>
      <c r="O643" s="16">
        <f t="shared" ref="O643:O648" si="895">E643/M643</f>
        <v>110898.61729765944</v>
      </c>
      <c r="P643" s="22">
        <f t="shared" si="834"/>
        <v>0.54701096881141242</v>
      </c>
      <c r="Q643" s="11">
        <f t="shared" si="835"/>
        <v>4089.0787287905114</v>
      </c>
      <c r="R643" s="7">
        <f t="shared" si="838"/>
        <v>623</v>
      </c>
      <c r="S643" s="11">
        <f t="shared" si="836"/>
        <v>10685.425634784837</v>
      </c>
      <c r="T643" s="11">
        <f t="shared" si="837"/>
        <v>13891.053325220288</v>
      </c>
      <c r="AB643" s="4">
        <f>SUM(U643:AA643)+AB644</f>
        <v>37</v>
      </c>
      <c r="AC643" s="3">
        <f t="shared" si="821"/>
        <v>17</v>
      </c>
      <c r="AD643" s="42">
        <f t="shared" si="822"/>
        <v>13.08</v>
      </c>
      <c r="AE643" s="3">
        <f t="shared" si="823"/>
        <v>59</v>
      </c>
      <c r="AF643" s="42">
        <f t="shared" si="824"/>
        <v>15.429</v>
      </c>
      <c r="AG643" s="4">
        <v>1</v>
      </c>
      <c r="AJ643" s="3">
        <v>9</v>
      </c>
      <c r="AK643" s="3">
        <v>1</v>
      </c>
      <c r="AL643" t="s">
        <v>69</v>
      </c>
    </row>
    <row r="644" spans="1:38" x14ac:dyDescent="0.2">
      <c r="B644" s="4">
        <v>9</v>
      </c>
      <c r="C644" s="13" t="s">
        <v>2398</v>
      </c>
      <c r="D644" s="29">
        <v>1580593</v>
      </c>
      <c r="E644" s="29">
        <v>6571536</v>
      </c>
      <c r="F644" s="23">
        <v>17</v>
      </c>
      <c r="G644" s="10">
        <v>13</v>
      </c>
      <c r="H644" s="38">
        <v>4.8</v>
      </c>
      <c r="I644" s="8">
        <v>59</v>
      </c>
      <c r="J644" s="8">
        <v>15</v>
      </c>
      <c r="K644" s="17">
        <v>25.74</v>
      </c>
      <c r="L644" s="20">
        <f t="shared" ref="L644" si="896">(H644/60+G644)/60+F644</f>
        <v>17.218</v>
      </c>
      <c r="M644" s="20">
        <f t="shared" ref="M644" si="897">(K644/60+J644)/60+I644</f>
        <v>59.257150000000003</v>
      </c>
      <c r="N644" s="16">
        <f t="shared" ref="N644" si="898">D644/L644</f>
        <v>91798.873272157041</v>
      </c>
      <c r="O644" s="16">
        <f t="shared" ref="O644" si="899">E644/M644</f>
        <v>110898.61729765944</v>
      </c>
      <c r="P644" s="22">
        <f t="shared" si="834"/>
        <v>0</v>
      </c>
      <c r="Q644" s="11">
        <f t="shared" si="835"/>
        <v>4089.0787287905114</v>
      </c>
      <c r="R644" s="7">
        <f t="shared" si="838"/>
        <v>624</v>
      </c>
      <c r="S644" s="11">
        <f t="shared" si="836"/>
        <v>10668.301555241911</v>
      </c>
      <c r="T644" s="11">
        <f t="shared" si="837"/>
        <v>13868.792021814485</v>
      </c>
      <c r="V644" s="4">
        <v>9</v>
      </c>
      <c r="W644" s="4">
        <v>9</v>
      </c>
      <c r="Y644" s="4">
        <v>9</v>
      </c>
      <c r="AB644" s="4">
        <f>SUM(U644:AA644)+10</f>
        <v>37</v>
      </c>
      <c r="AC644" s="3">
        <f t="shared" ref="AC644" si="900">F644</f>
        <v>17</v>
      </c>
      <c r="AD644" s="42">
        <f t="shared" ref="AD644" si="901">G644+H644/60</f>
        <v>13.08</v>
      </c>
      <c r="AE644" s="3">
        <f t="shared" ref="AE644" si="902">I644</f>
        <v>59</v>
      </c>
      <c r="AF644" s="42">
        <f t="shared" ref="AF644" si="903">J644+K644/60</f>
        <v>15.429</v>
      </c>
      <c r="AG644" s="4">
        <v>1</v>
      </c>
      <c r="AJ644" s="3">
        <v>9</v>
      </c>
      <c r="AK644" s="3">
        <v>1</v>
      </c>
      <c r="AL644" t="s">
        <v>2399</v>
      </c>
    </row>
    <row r="645" spans="1:38" x14ac:dyDescent="0.2">
      <c r="B645" s="4">
        <v>9</v>
      </c>
      <c r="C645" s="13" t="s">
        <v>1104</v>
      </c>
      <c r="D645" s="29">
        <v>1578600</v>
      </c>
      <c r="E645" s="29">
        <v>6571175</v>
      </c>
      <c r="F645" s="23">
        <v>17</v>
      </c>
      <c r="G645" s="10">
        <v>10</v>
      </c>
      <c r="H645" s="38">
        <v>58.5</v>
      </c>
      <c r="I645" s="8">
        <v>59</v>
      </c>
      <c r="J645" s="8">
        <v>15</v>
      </c>
      <c r="K645" s="17">
        <v>15.42</v>
      </c>
      <c r="L645" s="20">
        <f t="shared" si="892"/>
        <v>17.182916666666667</v>
      </c>
      <c r="M645" s="20">
        <f t="shared" si="893"/>
        <v>59.254283333333333</v>
      </c>
      <c r="N645" s="16">
        <f t="shared" si="894"/>
        <v>91870.316933000315</v>
      </c>
      <c r="O645" s="16">
        <f t="shared" si="895"/>
        <v>110897.89008220784</v>
      </c>
      <c r="P645" s="22">
        <f t="shared" si="834"/>
        <v>2.0254308183692675</v>
      </c>
      <c r="Q645" s="11">
        <f t="shared" si="835"/>
        <v>4091.1041596088808</v>
      </c>
      <c r="R645" s="7">
        <f t="shared" si="838"/>
        <v>625</v>
      </c>
      <c r="S645" s="11">
        <f t="shared" si="836"/>
        <v>10656.508114949213</v>
      </c>
      <c r="T645" s="11">
        <f t="shared" si="837"/>
        <v>13853.460549433978</v>
      </c>
      <c r="U645" s="4">
        <v>9</v>
      </c>
      <c r="AB645" s="4">
        <f t="shared" ref="AB645:AB649" si="904">SUM(U645:AA645)</f>
        <v>9</v>
      </c>
      <c r="AC645" s="3">
        <f t="shared" si="821"/>
        <v>17</v>
      </c>
      <c r="AD645" s="42">
        <f t="shared" si="822"/>
        <v>10.975</v>
      </c>
      <c r="AE645" s="3">
        <f t="shared" si="823"/>
        <v>59</v>
      </c>
      <c r="AF645" s="42">
        <f t="shared" si="824"/>
        <v>15.257</v>
      </c>
      <c r="AJ645" s="3">
        <v>9</v>
      </c>
      <c r="AK645" s="3">
        <v>1</v>
      </c>
      <c r="AL645" t="s">
        <v>61</v>
      </c>
    </row>
    <row r="646" spans="1:38" x14ac:dyDescent="0.2">
      <c r="B646" s="4">
        <v>9</v>
      </c>
      <c r="C646" s="13" t="s">
        <v>1105</v>
      </c>
      <c r="D646" s="29">
        <v>1575648</v>
      </c>
      <c r="E646" s="29">
        <v>6573297</v>
      </c>
      <c r="F646" s="23">
        <v>17</v>
      </c>
      <c r="G646" s="10">
        <v>7</v>
      </c>
      <c r="H646" s="38">
        <v>55.02</v>
      </c>
      <c r="I646" s="8">
        <v>59</v>
      </c>
      <c r="J646" s="8">
        <v>16</v>
      </c>
      <c r="K646" s="17">
        <v>25.92</v>
      </c>
      <c r="L646" s="20">
        <f t="shared" si="892"/>
        <v>17.13195</v>
      </c>
      <c r="M646" s="20">
        <f t="shared" si="893"/>
        <v>59.273866666666663</v>
      </c>
      <c r="N646" s="16">
        <f t="shared" si="894"/>
        <v>91971.316750282364</v>
      </c>
      <c r="O646" s="16">
        <f t="shared" si="895"/>
        <v>110897.05075198963</v>
      </c>
      <c r="P646" s="22">
        <f t="shared" si="834"/>
        <v>3.6355450760511827</v>
      </c>
      <c r="Q646" s="11">
        <f t="shared" si="835"/>
        <v>4094.7397046849319</v>
      </c>
      <c r="R646" s="7">
        <f t="shared" si="838"/>
        <v>626</v>
      </c>
      <c r="S646" s="11">
        <f t="shared" si="836"/>
        <v>10648.939679276469</v>
      </c>
      <c r="T646" s="11">
        <f t="shared" si="837"/>
        <v>13843.62158305941</v>
      </c>
      <c r="V646" s="4">
        <v>9</v>
      </c>
      <c r="W646" s="4">
        <v>9</v>
      </c>
      <c r="Y646" s="4">
        <v>9</v>
      </c>
      <c r="Z646" s="4">
        <v>9</v>
      </c>
      <c r="AA646" s="4">
        <v>9</v>
      </c>
      <c r="AB646" s="4">
        <f>SUM(U646:AA646)+AB647-23</f>
        <v>49</v>
      </c>
      <c r="AC646" s="3">
        <f t="shared" si="821"/>
        <v>17</v>
      </c>
      <c r="AD646" s="42">
        <f t="shared" si="822"/>
        <v>7.9169999999999998</v>
      </c>
      <c r="AE646" s="3">
        <f t="shared" si="823"/>
        <v>59</v>
      </c>
      <c r="AF646" s="42">
        <f t="shared" si="824"/>
        <v>16.431999999999999</v>
      </c>
      <c r="AJ646" s="3">
        <v>9</v>
      </c>
      <c r="AL646" s="13" t="s">
        <v>2401</v>
      </c>
    </row>
    <row r="647" spans="1:38" x14ac:dyDescent="0.2">
      <c r="A647" s="4">
        <v>1</v>
      </c>
      <c r="B647" s="4">
        <v>9</v>
      </c>
      <c r="C647" s="13" t="s">
        <v>1106</v>
      </c>
      <c r="D647" s="29">
        <v>1575642</v>
      </c>
      <c r="E647" s="29">
        <v>6573297</v>
      </c>
      <c r="F647" s="23">
        <v>17</v>
      </c>
      <c r="G647" s="10">
        <v>7</v>
      </c>
      <c r="H647" s="38">
        <v>54.6</v>
      </c>
      <c r="I647" s="8">
        <v>59</v>
      </c>
      <c r="J647" s="8">
        <v>16</v>
      </c>
      <c r="K647" s="17">
        <v>25.92</v>
      </c>
      <c r="L647" s="20">
        <f t="shared" si="892"/>
        <v>17.131833333333333</v>
      </c>
      <c r="M647" s="20">
        <f t="shared" si="893"/>
        <v>59.273866666666663</v>
      </c>
      <c r="N647" s="16">
        <f t="shared" si="894"/>
        <v>91971.592843731458</v>
      </c>
      <c r="O647" s="16">
        <f t="shared" si="895"/>
        <v>110897.05075198963</v>
      </c>
      <c r="P647" s="22">
        <f t="shared" si="834"/>
        <v>6.0000000000000001E-3</v>
      </c>
      <c r="Q647" s="11">
        <f t="shared" si="835"/>
        <v>4094.7457046849318</v>
      </c>
      <c r="R647" s="7">
        <f t="shared" si="838"/>
        <v>627</v>
      </c>
      <c r="S647" s="11">
        <f t="shared" si="836"/>
        <v>10631.971303392455</v>
      </c>
      <c r="T647" s="11">
        <f t="shared" si="837"/>
        <v>13821.562694410191</v>
      </c>
      <c r="V647" s="4">
        <v>9</v>
      </c>
      <c r="W647" s="4">
        <v>9</v>
      </c>
      <c r="Y647" s="4">
        <v>9</v>
      </c>
      <c r="AB647" s="4">
        <f t="shared" si="904"/>
        <v>27</v>
      </c>
      <c r="AC647" s="3">
        <f t="shared" ref="AC647:AC745" si="905">F647</f>
        <v>17</v>
      </c>
      <c r="AD647" s="42">
        <f t="shared" ref="AD647:AD745" si="906">G647+H647/60</f>
        <v>7.91</v>
      </c>
      <c r="AE647" s="3">
        <f t="shared" ref="AE647:AE745" si="907">I647</f>
        <v>59</v>
      </c>
      <c r="AF647" s="42">
        <f t="shared" ref="AF647:AF745" si="908">J647+K647/60</f>
        <v>16.431999999999999</v>
      </c>
      <c r="AJ647" s="3">
        <v>9</v>
      </c>
      <c r="AL647" s="13" t="s">
        <v>2402</v>
      </c>
    </row>
    <row r="648" spans="1:38" x14ac:dyDescent="0.2">
      <c r="B648" s="4">
        <v>8</v>
      </c>
      <c r="C648" s="13" t="s">
        <v>1107</v>
      </c>
      <c r="D648" s="29">
        <v>1573964</v>
      </c>
      <c r="E648" s="29">
        <v>6572784</v>
      </c>
      <c r="F648" s="23">
        <v>17</v>
      </c>
      <c r="G648" s="10">
        <v>6</v>
      </c>
      <c r="H648" s="38">
        <v>8.0399999999999991</v>
      </c>
      <c r="I648" s="8">
        <v>59</v>
      </c>
      <c r="J648" s="8">
        <v>16</v>
      </c>
      <c r="K648" s="17">
        <v>10.38</v>
      </c>
      <c r="L648" s="20">
        <f t="shared" si="892"/>
        <v>17.102233333333334</v>
      </c>
      <c r="M648" s="20">
        <f t="shared" si="893"/>
        <v>59.269550000000002</v>
      </c>
      <c r="N648" s="16">
        <f t="shared" si="894"/>
        <v>92032.658502690683</v>
      </c>
      <c r="O648" s="16">
        <f t="shared" si="895"/>
        <v>110896.47213451088</v>
      </c>
      <c r="P648" s="22">
        <f t="shared" si="834"/>
        <v>1.7546660650961481</v>
      </c>
      <c r="Q648" s="11">
        <f t="shared" si="835"/>
        <v>4096.5003707500282</v>
      </c>
      <c r="R648" s="7">
        <f t="shared" si="838"/>
        <v>628</v>
      </c>
      <c r="S648" s="11">
        <f t="shared" si="836"/>
        <v>10619.590133090836</v>
      </c>
      <c r="T648" s="11">
        <f t="shared" si="837"/>
        <v>13805.467173018087</v>
      </c>
      <c r="U648" s="4">
        <v>9</v>
      </c>
      <c r="AB648" s="4">
        <f>SUM(U648:AA648)+AB649</f>
        <v>18</v>
      </c>
      <c r="AC648" s="3">
        <f t="shared" si="905"/>
        <v>17</v>
      </c>
      <c r="AD648" s="42">
        <f t="shared" si="906"/>
        <v>6.1340000000000003</v>
      </c>
      <c r="AE648" s="3">
        <f t="shared" si="907"/>
        <v>59</v>
      </c>
      <c r="AF648" s="42">
        <f t="shared" si="908"/>
        <v>16.172999999999998</v>
      </c>
      <c r="AG648" s="4">
        <v>1</v>
      </c>
      <c r="AJ648" s="3">
        <v>8</v>
      </c>
      <c r="AL648" t="s">
        <v>313</v>
      </c>
    </row>
    <row r="649" spans="1:38" x14ac:dyDescent="0.2">
      <c r="B649" s="4">
        <v>8</v>
      </c>
      <c r="C649" s="13" t="s">
        <v>1108</v>
      </c>
      <c r="D649" s="39">
        <v>1573953</v>
      </c>
      <c r="E649" s="29">
        <v>6572788</v>
      </c>
      <c r="F649" s="23">
        <v>17</v>
      </c>
      <c r="G649" s="10">
        <v>6</v>
      </c>
      <c r="H649" s="38">
        <v>7.38</v>
      </c>
      <c r="I649" s="8">
        <v>59</v>
      </c>
      <c r="J649" s="8">
        <v>16</v>
      </c>
      <c r="K649" s="17">
        <v>10.5</v>
      </c>
      <c r="L649" s="20">
        <f t="shared" ref="L649:L650" si="909">(H649/60+G649)/60+F649</f>
        <v>17.102049999999998</v>
      </c>
      <c r="M649" s="20">
        <f t="shared" ref="M649:M650" si="910">(K649/60+J649)/60+I649</f>
        <v>59.269583333333337</v>
      </c>
      <c r="N649" s="16">
        <f t="shared" ref="N649:N650" si="911">D649/L649</f>
        <v>92033.0018915861</v>
      </c>
      <c r="O649" s="16">
        <f t="shared" ref="O649:O650" si="912">E649/M649</f>
        <v>110896.47725435333</v>
      </c>
      <c r="P649" s="22">
        <f t="shared" si="834"/>
        <v>1.1704699910719625E-2</v>
      </c>
      <c r="Q649" s="11">
        <f t="shared" si="835"/>
        <v>4096.5120754499385</v>
      </c>
      <c r="R649" s="7">
        <f t="shared" si="838"/>
        <v>629</v>
      </c>
      <c r="S649" s="11">
        <f t="shared" si="836"/>
        <v>10602.737136458665</v>
      </c>
      <c r="T649" s="11">
        <f t="shared" si="837"/>
        <v>13783.558277396265</v>
      </c>
      <c r="U649" s="4">
        <v>9</v>
      </c>
      <c r="AB649" s="4">
        <f t="shared" si="904"/>
        <v>9</v>
      </c>
      <c r="AC649" s="3">
        <f t="shared" si="905"/>
        <v>17</v>
      </c>
      <c r="AD649" s="42">
        <f t="shared" si="906"/>
        <v>6.1230000000000002</v>
      </c>
      <c r="AE649" s="3">
        <f t="shared" si="907"/>
        <v>59</v>
      </c>
      <c r="AF649" s="42">
        <f t="shared" si="908"/>
        <v>16.175000000000001</v>
      </c>
      <c r="AG649" s="4">
        <v>1</v>
      </c>
      <c r="AJ649" s="3">
        <v>8</v>
      </c>
      <c r="AL649" s="2" t="s">
        <v>313</v>
      </c>
    </row>
    <row r="650" spans="1:38" x14ac:dyDescent="0.2">
      <c r="A650" s="4">
        <v>1</v>
      </c>
      <c r="B650" s="4">
        <v>9</v>
      </c>
      <c r="C650" s="13" t="s">
        <v>1109</v>
      </c>
      <c r="D650" s="29">
        <v>1563269</v>
      </c>
      <c r="E650" s="29">
        <v>6558831</v>
      </c>
      <c r="F650" s="23">
        <v>16</v>
      </c>
      <c r="G650" s="10">
        <v>54</v>
      </c>
      <c r="H650" s="38">
        <v>38.46</v>
      </c>
      <c r="I650" s="8">
        <v>59</v>
      </c>
      <c r="J650" s="8">
        <v>8</v>
      </c>
      <c r="K650" s="17">
        <v>45.78</v>
      </c>
      <c r="L650" s="20">
        <f t="shared" si="909"/>
        <v>16.910683333333335</v>
      </c>
      <c r="M650" s="20">
        <f t="shared" si="910"/>
        <v>59.146050000000002</v>
      </c>
      <c r="N650" s="16">
        <f t="shared" si="911"/>
        <v>92442.686625121583</v>
      </c>
      <c r="O650" s="16">
        <f t="shared" si="912"/>
        <v>110892.12212818945</v>
      </c>
      <c r="P650" s="22">
        <f t="shared" si="834"/>
        <v>17.576851396083427</v>
      </c>
      <c r="Q650" s="11">
        <f t="shared" si="835"/>
        <v>4114.0889268460223</v>
      </c>
      <c r="R650" s="7">
        <f t="shared" si="838"/>
        <v>630</v>
      </c>
      <c r="S650" s="11">
        <f t="shared" si="836"/>
        <v>10631.328210960834</v>
      </c>
      <c r="T650" s="11">
        <f t="shared" si="837"/>
        <v>13820.726674249085</v>
      </c>
      <c r="AB650" s="4">
        <f t="shared" ref="AB650:AB663" si="913">SUM(U650:AA650)</f>
        <v>0</v>
      </c>
      <c r="AC650" s="3">
        <f t="shared" si="905"/>
        <v>16</v>
      </c>
      <c r="AD650" s="42">
        <f t="shared" si="906"/>
        <v>54.640999999999998</v>
      </c>
      <c r="AE650" s="3">
        <f t="shared" si="907"/>
        <v>59</v>
      </c>
      <c r="AF650" s="42">
        <f t="shared" si="908"/>
        <v>8.7629999999999999</v>
      </c>
      <c r="AJ650" s="3">
        <v>8</v>
      </c>
      <c r="AK650" s="3">
        <v>1</v>
      </c>
      <c r="AL650" t="s">
        <v>517</v>
      </c>
    </row>
    <row r="651" spans="1:38" x14ac:dyDescent="0.2">
      <c r="A651" s="4">
        <v>1</v>
      </c>
      <c r="B651" s="4">
        <v>8</v>
      </c>
      <c r="C651" s="13" t="s">
        <v>1110</v>
      </c>
      <c r="D651" s="29">
        <v>1568148</v>
      </c>
      <c r="E651" s="29">
        <v>6553993</v>
      </c>
      <c r="F651" s="23">
        <v>16</v>
      </c>
      <c r="G651" s="10">
        <v>59</v>
      </c>
      <c r="H651" s="38">
        <v>39.9</v>
      </c>
      <c r="I651" s="8">
        <v>59</v>
      </c>
      <c r="J651" s="8">
        <v>6</v>
      </c>
      <c r="K651" s="17">
        <v>6.78</v>
      </c>
      <c r="L651" s="20">
        <f t="shared" ref="L651:L663" si="914">(H651/60+G651)/60+F651</f>
        <v>16.994416666666666</v>
      </c>
      <c r="M651" s="20">
        <f t="shared" ref="M651:M663" si="915">(K651/60+J651)/60+I651</f>
        <v>59.101883333333333</v>
      </c>
      <c r="N651" s="16">
        <f t="shared" ref="N651:N662" si="916">D651/L651</f>
        <v>92274.305776897323</v>
      </c>
      <c r="O651" s="16">
        <f t="shared" ref="O651:O662" si="917">E651/M651</f>
        <v>110893.13284714842</v>
      </c>
      <c r="P651" s="22">
        <f t="shared" si="834"/>
        <v>6.8710177557622423</v>
      </c>
      <c r="Q651" s="11">
        <f t="shared" si="835"/>
        <v>4120.9599446017846</v>
      </c>
      <c r="R651" s="7">
        <f t="shared" si="838"/>
        <v>631</v>
      </c>
      <c r="S651" s="11">
        <f t="shared" si="836"/>
        <v>10632.207273869581</v>
      </c>
      <c r="T651" s="11">
        <f t="shared" si="837"/>
        <v>13821.869456030456</v>
      </c>
      <c r="AA651" s="4">
        <v>9</v>
      </c>
      <c r="AB651" s="4">
        <f t="shared" si="913"/>
        <v>9</v>
      </c>
      <c r="AC651" s="3">
        <f t="shared" si="905"/>
        <v>16</v>
      </c>
      <c r="AD651" s="42">
        <f t="shared" si="906"/>
        <v>59.664999999999999</v>
      </c>
      <c r="AE651" s="3">
        <f t="shared" si="907"/>
        <v>59</v>
      </c>
      <c r="AF651" s="42">
        <f t="shared" si="908"/>
        <v>6.1130000000000004</v>
      </c>
      <c r="AJ651" s="3">
        <v>9</v>
      </c>
      <c r="AK651" s="3" t="s">
        <v>2998</v>
      </c>
      <c r="AL651" t="s">
        <v>395</v>
      </c>
    </row>
    <row r="652" spans="1:38" x14ac:dyDescent="0.2">
      <c r="A652" s="4">
        <v>1</v>
      </c>
      <c r="B652" s="4">
        <v>9</v>
      </c>
      <c r="C652" s="13" t="s">
        <v>1111</v>
      </c>
      <c r="D652" s="29">
        <v>1575325</v>
      </c>
      <c r="E652" s="29">
        <v>6552826</v>
      </c>
      <c r="F652" s="23">
        <v>17</v>
      </c>
      <c r="G652" s="10">
        <v>7</v>
      </c>
      <c r="H652" s="38">
        <v>9.18</v>
      </c>
      <c r="I652" s="8">
        <v>59</v>
      </c>
      <c r="J652" s="8">
        <v>5</v>
      </c>
      <c r="K652" s="17">
        <v>24.72</v>
      </c>
      <c r="L652" s="20">
        <f t="shared" si="914"/>
        <v>17.119216666666667</v>
      </c>
      <c r="M652" s="20">
        <f t="shared" si="915"/>
        <v>59.090200000000003</v>
      </c>
      <c r="N652" s="16">
        <f t="shared" si="916"/>
        <v>92020.857652170613</v>
      </c>
      <c r="O652" s="16">
        <f t="shared" si="917"/>
        <v>110895.30920524892</v>
      </c>
      <c r="P652" s="22">
        <f t="shared" si="834"/>
        <v>7.2712597257971749</v>
      </c>
      <c r="Q652" s="11">
        <f t="shared" si="835"/>
        <v>4128.2312043275815</v>
      </c>
      <c r="R652" s="7">
        <f t="shared" si="838"/>
        <v>632</v>
      </c>
      <c r="S652" s="11">
        <f t="shared" si="836"/>
        <v>10634.114557983074</v>
      </c>
      <c r="T652" s="11">
        <f t="shared" si="837"/>
        <v>13824.348925377995</v>
      </c>
      <c r="AB652" s="4">
        <f t="shared" si="913"/>
        <v>0</v>
      </c>
      <c r="AC652" s="3">
        <f t="shared" si="905"/>
        <v>17</v>
      </c>
      <c r="AD652" s="42">
        <f t="shared" si="906"/>
        <v>7.1529999999999996</v>
      </c>
      <c r="AE652" s="3">
        <f t="shared" si="907"/>
        <v>59</v>
      </c>
      <c r="AF652" s="42">
        <f t="shared" si="908"/>
        <v>5.4119999999999999</v>
      </c>
      <c r="AJ652" s="3">
        <v>7</v>
      </c>
      <c r="AK652" s="3">
        <v>1</v>
      </c>
      <c r="AL652" t="s">
        <v>532</v>
      </c>
    </row>
    <row r="653" spans="1:38" x14ac:dyDescent="0.2">
      <c r="B653" s="4">
        <v>7</v>
      </c>
      <c r="C653" s="13" t="s">
        <v>1112</v>
      </c>
      <c r="D653" s="29">
        <v>1577164</v>
      </c>
      <c r="E653" s="29">
        <v>6552457</v>
      </c>
      <c r="F653" s="23">
        <v>17</v>
      </c>
      <c r="G653" s="10">
        <v>9</v>
      </c>
      <c r="H653" s="38">
        <v>4.1399999999999997</v>
      </c>
      <c r="I653" s="8">
        <v>59</v>
      </c>
      <c r="J653" s="8">
        <v>5</v>
      </c>
      <c r="K653" s="17">
        <v>11.58</v>
      </c>
      <c r="L653" s="20">
        <f t="shared" si="914"/>
        <v>17.151150000000001</v>
      </c>
      <c r="M653" s="20">
        <f t="shared" si="915"/>
        <v>59.086550000000003</v>
      </c>
      <c r="N653" s="16">
        <f t="shared" si="916"/>
        <v>91956.749255880801</v>
      </c>
      <c r="O653" s="16">
        <f t="shared" si="917"/>
        <v>110895.91455246582</v>
      </c>
      <c r="P653" s="22">
        <f t="shared" si="834"/>
        <v>1.8756550855634411</v>
      </c>
      <c r="Q653" s="11">
        <f t="shared" si="835"/>
        <v>4130.1068594131448</v>
      </c>
      <c r="R653" s="7">
        <f t="shared" si="838"/>
        <v>633</v>
      </c>
      <c r="S653" s="11">
        <f t="shared" si="836"/>
        <v>10622.138968601263</v>
      </c>
      <c r="T653" s="11">
        <f t="shared" si="837"/>
        <v>13808.780659181642</v>
      </c>
      <c r="AB653" s="4">
        <f t="shared" si="913"/>
        <v>0</v>
      </c>
      <c r="AC653" s="3">
        <f t="shared" si="905"/>
        <v>17</v>
      </c>
      <c r="AD653" s="42">
        <f t="shared" si="906"/>
        <v>9.0690000000000008</v>
      </c>
      <c r="AE653" s="3">
        <f t="shared" si="907"/>
        <v>59</v>
      </c>
      <c r="AF653" s="42">
        <f t="shared" si="908"/>
        <v>5.1929999999999996</v>
      </c>
      <c r="AJ653" s="3">
        <v>8</v>
      </c>
      <c r="AK653" s="3" t="s">
        <v>2998</v>
      </c>
      <c r="AL653" t="s">
        <v>533</v>
      </c>
    </row>
    <row r="654" spans="1:38" x14ac:dyDescent="0.2">
      <c r="B654" s="4">
        <v>6</v>
      </c>
      <c r="C654" s="13" t="s">
        <v>1113</v>
      </c>
      <c r="D654" s="29">
        <v>1578138</v>
      </c>
      <c r="E654" s="29">
        <v>6541996</v>
      </c>
      <c r="F654" s="23">
        <v>17</v>
      </c>
      <c r="G654" s="10">
        <v>9</v>
      </c>
      <c r="H654" s="38">
        <v>51.96</v>
      </c>
      <c r="I654" s="8">
        <v>58</v>
      </c>
      <c r="J654" s="8">
        <v>59</v>
      </c>
      <c r="K654" s="17">
        <v>33</v>
      </c>
      <c r="L654" s="20">
        <f t="shared" si="914"/>
        <v>17.164433333333335</v>
      </c>
      <c r="M654" s="20">
        <f t="shared" si="915"/>
        <v>58.9925</v>
      </c>
      <c r="N654" s="16">
        <f t="shared" si="916"/>
        <v>91942.330361425658</v>
      </c>
      <c r="O654" s="16">
        <f t="shared" si="917"/>
        <v>110895.38500656863</v>
      </c>
      <c r="P654" s="22">
        <f t="shared" si="834"/>
        <v>10.506245618678443</v>
      </c>
      <c r="Q654" s="11">
        <f t="shared" si="835"/>
        <v>4140.6131050318236</v>
      </c>
      <c r="R654" s="7">
        <f t="shared" si="838"/>
        <v>634</v>
      </c>
      <c r="S654" s="11">
        <f t="shared" si="836"/>
        <v>10632.362988946072</v>
      </c>
      <c r="T654" s="11">
        <f t="shared" si="837"/>
        <v>13822.071885629894</v>
      </c>
      <c r="AB654" s="4">
        <f t="shared" si="913"/>
        <v>0</v>
      </c>
      <c r="AC654" s="3">
        <f t="shared" si="905"/>
        <v>17</v>
      </c>
      <c r="AD654" s="42">
        <f t="shared" si="906"/>
        <v>9.8659999999999997</v>
      </c>
      <c r="AE654" s="3">
        <f t="shared" si="907"/>
        <v>58</v>
      </c>
      <c r="AF654" s="42">
        <f t="shared" si="908"/>
        <v>59.55</v>
      </c>
      <c r="AG654" s="4">
        <v>1</v>
      </c>
      <c r="AJ654" s="3">
        <v>9</v>
      </c>
      <c r="AK654" s="3" t="s">
        <v>2998</v>
      </c>
      <c r="AL654" t="s">
        <v>531</v>
      </c>
    </row>
    <row r="655" spans="1:38" x14ac:dyDescent="0.2">
      <c r="A655" s="4">
        <v>1</v>
      </c>
      <c r="B655" s="4">
        <v>9</v>
      </c>
      <c r="C655" s="13" t="s">
        <v>1114</v>
      </c>
      <c r="D655" s="29">
        <v>1580361</v>
      </c>
      <c r="E655" s="8">
        <v>6552777</v>
      </c>
      <c r="F655" s="23">
        <v>17</v>
      </c>
      <c r="G655" s="10">
        <v>12</v>
      </c>
      <c r="H655" s="38">
        <v>25.26</v>
      </c>
      <c r="I655" s="8">
        <v>59</v>
      </c>
      <c r="J655" s="8">
        <v>5</v>
      </c>
      <c r="K655" s="17">
        <v>19.86</v>
      </c>
      <c r="L655" s="20">
        <f t="shared" si="914"/>
        <v>17.207016666666668</v>
      </c>
      <c r="M655" s="20">
        <f t="shared" si="915"/>
        <v>59.088850000000001</v>
      </c>
      <c r="N655" s="16">
        <f t="shared" si="916"/>
        <v>91843.986125814947</v>
      </c>
      <c r="O655" s="16">
        <f t="shared" si="917"/>
        <v>110897.01356516501</v>
      </c>
      <c r="P655" s="22">
        <f t="shared" si="834"/>
        <v>11.007801324515263</v>
      </c>
      <c r="Q655" s="11">
        <f t="shared" si="835"/>
        <v>4151.6209063563392</v>
      </c>
      <c r="R655" s="7">
        <f t="shared" si="838"/>
        <v>635</v>
      </c>
      <c r="S655" s="11">
        <f t="shared" si="836"/>
        <v>10643.840685902553</v>
      </c>
      <c r="T655" s="11">
        <f t="shared" si="837"/>
        <v>13836.992891673319</v>
      </c>
      <c r="V655" s="4">
        <v>9</v>
      </c>
      <c r="AB655" s="4">
        <f t="shared" si="913"/>
        <v>9</v>
      </c>
      <c r="AC655" s="3">
        <f t="shared" si="905"/>
        <v>17</v>
      </c>
      <c r="AD655" s="42">
        <f t="shared" si="906"/>
        <v>12.420999999999999</v>
      </c>
      <c r="AE655" s="3">
        <f t="shared" si="907"/>
        <v>59</v>
      </c>
      <c r="AF655" s="42">
        <f t="shared" si="908"/>
        <v>5.3310000000000004</v>
      </c>
      <c r="AJ655" s="3">
        <v>9</v>
      </c>
      <c r="AK655" s="3" t="s">
        <v>2998</v>
      </c>
      <c r="AL655" t="s">
        <v>2403</v>
      </c>
    </row>
    <row r="656" spans="1:38" x14ac:dyDescent="0.2">
      <c r="B656" s="4">
        <v>8</v>
      </c>
      <c r="C656" s="13" t="s">
        <v>1115</v>
      </c>
      <c r="D656" s="8">
        <v>1580500</v>
      </c>
      <c r="E656" s="8">
        <v>6555500</v>
      </c>
      <c r="F656" s="23"/>
      <c r="G656" s="10"/>
      <c r="H656" s="38"/>
      <c r="I656" s="8"/>
      <c r="J656" s="8"/>
      <c r="K656" s="17"/>
      <c r="L656" s="20">
        <f t="shared" si="914"/>
        <v>0</v>
      </c>
      <c r="M656" s="20">
        <f t="shared" si="915"/>
        <v>0</v>
      </c>
      <c r="N656" s="16"/>
      <c r="O656" s="16"/>
      <c r="P656" s="22">
        <f t="shared" si="834"/>
        <v>2.7265454333276753</v>
      </c>
      <c r="Q656" s="11">
        <f t="shared" si="835"/>
        <v>4154.3474517896666</v>
      </c>
      <c r="R656" s="7">
        <f t="shared" si="838"/>
        <v>636</v>
      </c>
      <c r="S656" s="11">
        <f t="shared" si="836"/>
        <v>10634.084357725751</v>
      </c>
      <c r="T656" s="11">
        <f t="shared" si="837"/>
        <v>13824.309665043476</v>
      </c>
      <c r="AB656" s="4">
        <f t="shared" si="913"/>
        <v>0</v>
      </c>
      <c r="AC656" s="3">
        <f t="shared" si="905"/>
        <v>0</v>
      </c>
      <c r="AD656" s="42">
        <f t="shared" si="906"/>
        <v>0</v>
      </c>
      <c r="AE656" s="3">
        <f t="shared" si="907"/>
        <v>0</v>
      </c>
      <c r="AF656" s="42">
        <f t="shared" si="908"/>
        <v>0</v>
      </c>
      <c r="AJ656" s="3">
        <v>6</v>
      </c>
      <c r="AL656" t="s">
        <v>8</v>
      </c>
    </row>
    <row r="657" spans="1:38" x14ac:dyDescent="0.2">
      <c r="B657" s="4">
        <v>8</v>
      </c>
      <c r="C657" s="13" t="s">
        <v>1116</v>
      </c>
      <c r="D657" s="29">
        <v>1580917</v>
      </c>
      <c r="E657" s="29">
        <v>6555059</v>
      </c>
      <c r="F657" s="23">
        <v>17</v>
      </c>
      <c r="G657" s="10">
        <v>13</v>
      </c>
      <c r="H657" s="38">
        <v>3.18</v>
      </c>
      <c r="I657" s="8">
        <v>59</v>
      </c>
      <c r="J657" s="8">
        <v>6</v>
      </c>
      <c r="K657" s="17">
        <v>33.18</v>
      </c>
      <c r="L657" s="20">
        <f t="shared" si="914"/>
        <v>17.217549999999999</v>
      </c>
      <c r="M657" s="20">
        <f t="shared" si="915"/>
        <v>59.109216666666669</v>
      </c>
      <c r="N657" s="16">
        <f t="shared" si="916"/>
        <v>91820.090547145213</v>
      </c>
      <c r="O657" s="16">
        <f t="shared" si="917"/>
        <v>110897.4094000569</v>
      </c>
      <c r="P657" s="22">
        <f t="shared" si="834"/>
        <v>0.6069349223763616</v>
      </c>
      <c r="Q657" s="11">
        <f t="shared" si="835"/>
        <v>4154.9543867120428</v>
      </c>
      <c r="R657" s="7">
        <f t="shared" si="838"/>
        <v>637</v>
      </c>
      <c r="S657" s="11">
        <f t="shared" si="836"/>
        <v>10618.941509524657</v>
      </c>
      <c r="T657" s="11">
        <f t="shared" si="837"/>
        <v>13804.623962382055</v>
      </c>
      <c r="AB657" s="4">
        <f t="shared" si="913"/>
        <v>0</v>
      </c>
      <c r="AC657" s="3">
        <f t="shared" si="905"/>
        <v>17</v>
      </c>
      <c r="AD657" s="42">
        <f t="shared" si="906"/>
        <v>13.053000000000001</v>
      </c>
      <c r="AE657" s="3">
        <f t="shared" si="907"/>
        <v>59</v>
      </c>
      <c r="AF657" s="42">
        <f t="shared" si="908"/>
        <v>6.5529999999999999</v>
      </c>
      <c r="AI657" s="4">
        <v>1</v>
      </c>
      <c r="AJ657" s="3">
        <v>7</v>
      </c>
      <c r="AL657" t="s">
        <v>2404</v>
      </c>
    </row>
    <row r="658" spans="1:38" x14ac:dyDescent="0.2">
      <c r="A658" s="4">
        <v>1</v>
      </c>
      <c r="B658" s="4">
        <v>9</v>
      </c>
      <c r="C658" s="13" t="s">
        <v>1117</v>
      </c>
      <c r="D658" s="29">
        <v>1585446</v>
      </c>
      <c r="E658" s="8">
        <v>6551948</v>
      </c>
      <c r="F658" s="23">
        <v>17</v>
      </c>
      <c r="G658" s="10">
        <v>17</v>
      </c>
      <c r="H658" s="38">
        <v>42.6</v>
      </c>
      <c r="I658" s="8">
        <v>59</v>
      </c>
      <c r="J658" s="8">
        <v>4</v>
      </c>
      <c r="K658" s="17">
        <v>33.36</v>
      </c>
      <c r="L658" s="20">
        <f t="shared" si="914"/>
        <v>17.295166666666667</v>
      </c>
      <c r="M658" s="20">
        <f t="shared" si="915"/>
        <v>59.075933333333332</v>
      </c>
      <c r="N658" s="16">
        <f t="shared" si="916"/>
        <v>91669.88850449548</v>
      </c>
      <c r="O658" s="16">
        <f t="shared" si="917"/>
        <v>110907.22787282808</v>
      </c>
      <c r="P658" s="22">
        <f t="shared" si="834"/>
        <v>5.4945574890067359</v>
      </c>
      <c r="Q658" s="11">
        <f t="shared" si="835"/>
        <v>4160.4489442010499</v>
      </c>
      <c r="R658" s="7">
        <f t="shared" si="838"/>
        <v>638</v>
      </c>
      <c r="S658" s="11">
        <f t="shared" si="836"/>
        <v>10616.317995547506</v>
      </c>
      <c r="T658" s="11">
        <f t="shared" si="837"/>
        <v>13801.213394211758</v>
      </c>
      <c r="AB658" s="4">
        <f t="shared" si="913"/>
        <v>0</v>
      </c>
      <c r="AC658" s="3">
        <f t="shared" si="905"/>
        <v>17</v>
      </c>
      <c r="AD658" s="42">
        <f t="shared" si="906"/>
        <v>17.71</v>
      </c>
      <c r="AE658" s="3">
        <f t="shared" si="907"/>
        <v>59</v>
      </c>
      <c r="AF658" s="42">
        <f t="shared" si="908"/>
        <v>4.556</v>
      </c>
      <c r="AJ658" s="3">
        <v>9</v>
      </c>
      <c r="AL658" t="s">
        <v>12</v>
      </c>
    </row>
    <row r="659" spans="1:38" x14ac:dyDescent="0.2">
      <c r="A659" s="4">
        <v>1</v>
      </c>
      <c r="B659" s="4">
        <v>9</v>
      </c>
      <c r="C659" s="13" t="s">
        <v>1118</v>
      </c>
      <c r="D659" s="29">
        <v>1586194</v>
      </c>
      <c r="E659" s="29">
        <v>6549488</v>
      </c>
      <c r="F659" s="23">
        <v>17</v>
      </c>
      <c r="G659" s="10">
        <v>18</v>
      </c>
      <c r="H659" s="38">
        <v>26.82</v>
      </c>
      <c r="I659" s="8">
        <v>59</v>
      </c>
      <c r="J659" s="8">
        <v>3</v>
      </c>
      <c r="K659" s="17">
        <v>29.52</v>
      </c>
      <c r="L659" s="20">
        <f t="shared" si="914"/>
        <v>17.307449999999999</v>
      </c>
      <c r="M659" s="20">
        <f t="shared" si="915"/>
        <v>59.058199999999999</v>
      </c>
      <c r="N659" s="16">
        <f t="shared" si="916"/>
        <v>91648.047517109691</v>
      </c>
      <c r="O659" s="16">
        <f t="shared" si="917"/>
        <v>110898.8760239899</v>
      </c>
      <c r="P659" s="22">
        <f t="shared" si="834"/>
        <v>2.5712067205886031</v>
      </c>
      <c r="Q659" s="11">
        <f t="shared" si="835"/>
        <v>4163.0201509216386</v>
      </c>
      <c r="R659" s="7">
        <f t="shared" si="838"/>
        <v>639</v>
      </c>
      <c r="S659" s="11">
        <f t="shared" si="836"/>
        <v>10606.254782003798</v>
      </c>
      <c r="T659" s="11">
        <f t="shared" si="837"/>
        <v>13788.131216604937</v>
      </c>
      <c r="AB659" s="4">
        <f t="shared" si="913"/>
        <v>0</v>
      </c>
      <c r="AC659" s="3">
        <f t="shared" si="905"/>
        <v>17</v>
      </c>
      <c r="AD659" s="42">
        <f t="shared" si="906"/>
        <v>18.446999999999999</v>
      </c>
      <c r="AE659" s="3">
        <f t="shared" si="907"/>
        <v>59</v>
      </c>
      <c r="AF659" s="42">
        <f t="shared" si="908"/>
        <v>3.492</v>
      </c>
      <c r="AJ659" s="3">
        <v>9</v>
      </c>
      <c r="AK659" s="3">
        <v>1</v>
      </c>
      <c r="AL659" t="s">
        <v>534</v>
      </c>
    </row>
    <row r="660" spans="1:38" x14ac:dyDescent="0.2">
      <c r="B660" s="4">
        <v>7</v>
      </c>
      <c r="C660" s="13" t="s">
        <v>1119</v>
      </c>
      <c r="D660" s="29">
        <v>1598730</v>
      </c>
      <c r="E660" s="29">
        <v>6544704</v>
      </c>
      <c r="F660" s="23">
        <v>17</v>
      </c>
      <c r="G660" s="10">
        <v>31</v>
      </c>
      <c r="H660" s="38">
        <v>25.26</v>
      </c>
      <c r="I660" s="8">
        <v>59</v>
      </c>
      <c r="J660" s="8">
        <v>0</v>
      </c>
      <c r="K660" s="17">
        <v>45.18</v>
      </c>
      <c r="L660" s="20">
        <f t="shared" si="914"/>
        <v>17.523683333333334</v>
      </c>
      <c r="M660" s="20">
        <f t="shared" si="915"/>
        <v>59.012549999999997</v>
      </c>
      <c r="N660" s="16">
        <f t="shared" si="916"/>
        <v>91232.531973395991</v>
      </c>
      <c r="O660" s="16">
        <f t="shared" si="917"/>
        <v>110903.59593001829</v>
      </c>
      <c r="P660" s="22">
        <f t="shared" si="834"/>
        <v>13.417822177984027</v>
      </c>
      <c r="Q660" s="11">
        <f t="shared" si="835"/>
        <v>4176.4379730996225</v>
      </c>
      <c r="R660" s="7">
        <f t="shared" si="838"/>
        <v>640</v>
      </c>
      <c r="S660" s="11">
        <f t="shared" si="836"/>
        <v>10623.814094072164</v>
      </c>
      <c r="T660" s="11">
        <f t="shared" si="837"/>
        <v>13810.958322293814</v>
      </c>
      <c r="U660" s="4">
        <v>9</v>
      </c>
      <c r="V660" s="4">
        <v>9</v>
      </c>
      <c r="W660" s="4">
        <v>9</v>
      </c>
      <c r="AB660" s="4">
        <f t="shared" si="913"/>
        <v>27</v>
      </c>
      <c r="AC660" s="3">
        <f t="shared" si="905"/>
        <v>17</v>
      </c>
      <c r="AD660" s="42">
        <f t="shared" si="906"/>
        <v>31.420999999999999</v>
      </c>
      <c r="AE660" s="3">
        <f t="shared" si="907"/>
        <v>59</v>
      </c>
      <c r="AF660" s="42">
        <f t="shared" si="908"/>
        <v>0.753</v>
      </c>
      <c r="AJ660" s="3">
        <v>8</v>
      </c>
      <c r="AL660" t="s">
        <v>218</v>
      </c>
    </row>
    <row r="661" spans="1:38" x14ac:dyDescent="0.2">
      <c r="B661" s="4">
        <v>9</v>
      </c>
      <c r="C661" s="13" t="s">
        <v>1120</v>
      </c>
      <c r="D661" s="29">
        <v>1593211</v>
      </c>
      <c r="E661" s="29">
        <v>6539839</v>
      </c>
      <c r="F661" s="23">
        <v>17</v>
      </c>
      <c r="G661" s="10">
        <v>25</v>
      </c>
      <c r="H661" s="38">
        <v>32.159999999999997</v>
      </c>
      <c r="I661" s="8">
        <v>58</v>
      </c>
      <c r="J661" s="8">
        <v>58</v>
      </c>
      <c r="K661" s="17">
        <v>12.48</v>
      </c>
      <c r="L661" s="20">
        <f t="shared" si="914"/>
        <v>17.425599999999999</v>
      </c>
      <c r="M661" s="20">
        <f t="shared" si="915"/>
        <v>58.970133333333337</v>
      </c>
      <c r="N661" s="16">
        <f t="shared" si="916"/>
        <v>91429.333853640623</v>
      </c>
      <c r="O661" s="16">
        <f t="shared" si="917"/>
        <v>110900.8684622272</v>
      </c>
      <c r="P661" s="22">
        <f t="shared" si="834"/>
        <v>7.3571452343962873</v>
      </c>
      <c r="Q661" s="11">
        <f t="shared" si="835"/>
        <v>4183.7951183340192</v>
      </c>
      <c r="R661" s="7">
        <f t="shared" si="838"/>
        <v>641</v>
      </c>
      <c r="S661" s="11">
        <f t="shared" si="836"/>
        <v>10625.925823163469</v>
      </c>
      <c r="T661" s="11">
        <f t="shared" si="837"/>
        <v>13813.70357011251</v>
      </c>
      <c r="AB661" s="4">
        <f t="shared" si="913"/>
        <v>0</v>
      </c>
      <c r="AC661" s="3">
        <f t="shared" si="905"/>
        <v>17</v>
      </c>
      <c r="AD661" s="42">
        <f t="shared" si="906"/>
        <v>25.536000000000001</v>
      </c>
      <c r="AE661" s="3">
        <f t="shared" si="907"/>
        <v>58</v>
      </c>
      <c r="AF661" s="42">
        <f t="shared" si="908"/>
        <v>58.207999999999998</v>
      </c>
      <c r="AJ661" s="3">
        <v>8</v>
      </c>
      <c r="AK661" s="3" t="s">
        <v>2998</v>
      </c>
      <c r="AL661" t="s">
        <v>127</v>
      </c>
    </row>
    <row r="662" spans="1:38" x14ac:dyDescent="0.2">
      <c r="A662" s="4">
        <v>1</v>
      </c>
      <c r="B662" s="4">
        <v>9</v>
      </c>
      <c r="C662" s="13" t="s">
        <v>1121</v>
      </c>
      <c r="D662" s="29">
        <v>1593563</v>
      </c>
      <c r="E662" s="29">
        <v>6539159</v>
      </c>
      <c r="F662" s="23">
        <v>17</v>
      </c>
      <c r="G662" s="10">
        <v>25</v>
      </c>
      <c r="H662" s="38">
        <v>53.22</v>
      </c>
      <c r="I662" s="8">
        <v>58</v>
      </c>
      <c r="J662" s="8">
        <v>57</v>
      </c>
      <c r="K662" s="17">
        <v>50.22</v>
      </c>
      <c r="L662" s="20">
        <f t="shared" si="914"/>
        <v>17.431450000000002</v>
      </c>
      <c r="M662" s="20">
        <f t="shared" si="915"/>
        <v>58.963949999999997</v>
      </c>
      <c r="N662" s="16">
        <f t="shared" si="916"/>
        <v>91418.843527073186</v>
      </c>
      <c r="O662" s="16">
        <f t="shared" si="917"/>
        <v>110900.96575958701</v>
      </c>
      <c r="P662" s="22">
        <f t="shared" si="834"/>
        <v>0.76570490399369906</v>
      </c>
      <c r="Q662" s="11">
        <f t="shared" si="835"/>
        <v>4184.5608232380127</v>
      </c>
      <c r="R662" s="7">
        <f t="shared" si="838"/>
        <v>642</v>
      </c>
      <c r="S662" s="11">
        <f t="shared" si="836"/>
        <v>10611.316230890163</v>
      </c>
      <c r="T662" s="11">
        <f t="shared" si="837"/>
        <v>13794.711100157212</v>
      </c>
      <c r="V662" s="4">
        <v>9</v>
      </c>
      <c r="X662" s="4">
        <v>9</v>
      </c>
      <c r="AB662" s="4">
        <f>SUM(U662:AA662)+31</f>
        <v>49</v>
      </c>
      <c r="AC662" s="3">
        <f t="shared" si="905"/>
        <v>17</v>
      </c>
      <c r="AD662" s="42">
        <f t="shared" si="906"/>
        <v>25.887</v>
      </c>
      <c r="AE662" s="3">
        <f t="shared" si="907"/>
        <v>58</v>
      </c>
      <c r="AF662" s="42">
        <f t="shared" si="908"/>
        <v>57.837000000000003</v>
      </c>
      <c r="AJ662" s="3">
        <v>9</v>
      </c>
      <c r="AK662" s="3">
        <v>1</v>
      </c>
      <c r="AL662" t="s">
        <v>2405</v>
      </c>
    </row>
    <row r="663" spans="1:38" x14ac:dyDescent="0.2">
      <c r="B663" s="4">
        <v>8</v>
      </c>
      <c r="C663" s="13" t="s">
        <v>1122</v>
      </c>
      <c r="D663" s="29">
        <v>1595600</v>
      </c>
      <c r="E663" s="29">
        <v>6539100</v>
      </c>
      <c r="F663" s="23"/>
      <c r="G663" s="10"/>
      <c r="H663" s="38"/>
      <c r="I663" s="8"/>
      <c r="J663" s="8"/>
      <c r="K663" s="17"/>
      <c r="L663" s="20">
        <f t="shared" si="914"/>
        <v>0</v>
      </c>
      <c r="M663" s="20">
        <f t="shared" si="915"/>
        <v>0</v>
      </c>
      <c r="N663" s="16"/>
      <c r="O663" s="16"/>
      <c r="P663" s="22">
        <f t="shared" si="834"/>
        <v>2.0378542636803054</v>
      </c>
      <c r="Q663" s="11">
        <f t="shared" si="835"/>
        <v>4186.5986775016927</v>
      </c>
      <c r="R663" s="7">
        <f t="shared" si="838"/>
        <v>643</v>
      </c>
      <c r="S663" s="11">
        <f t="shared" si="836"/>
        <v>10599.973012399309</v>
      </c>
      <c r="T663" s="11">
        <f t="shared" si="837"/>
        <v>13779.964916119101</v>
      </c>
      <c r="V663" s="4">
        <v>9</v>
      </c>
      <c r="W663" s="4">
        <v>9</v>
      </c>
      <c r="AB663" s="4">
        <f t="shared" si="913"/>
        <v>18</v>
      </c>
      <c r="AC663" s="3">
        <f t="shared" si="905"/>
        <v>0</v>
      </c>
      <c r="AD663" s="42">
        <f t="shared" si="906"/>
        <v>0</v>
      </c>
      <c r="AE663" s="3">
        <f t="shared" si="907"/>
        <v>0</v>
      </c>
      <c r="AF663" s="42">
        <f t="shared" si="908"/>
        <v>0</v>
      </c>
      <c r="AJ663" s="3">
        <v>7</v>
      </c>
      <c r="AL663" t="s">
        <v>2407</v>
      </c>
    </row>
    <row r="664" spans="1:38" x14ac:dyDescent="0.2">
      <c r="A664" s="4">
        <v>1</v>
      </c>
      <c r="B664" s="4">
        <v>9</v>
      </c>
      <c r="C664" s="13" t="s">
        <v>1123</v>
      </c>
      <c r="D664" s="29">
        <v>1594687</v>
      </c>
      <c r="E664" s="29">
        <v>6534532</v>
      </c>
      <c r="F664" s="23">
        <v>17</v>
      </c>
      <c r="G664" s="10">
        <v>26</v>
      </c>
      <c r="H664" s="38">
        <v>56.4</v>
      </c>
      <c r="I664" s="8">
        <v>58</v>
      </c>
      <c r="J664" s="8">
        <v>55</v>
      </c>
      <c r="K664" s="17">
        <v>19.86</v>
      </c>
      <c r="L664" s="20">
        <f t="shared" ref="L664:L669" si="918">(H664/60+G664)/60+F664</f>
        <v>17.449000000000002</v>
      </c>
      <c r="M664" s="20">
        <f t="shared" ref="M664:M669" si="919">(K664/60+J664)/60+I664</f>
        <v>58.922183333333336</v>
      </c>
      <c r="N664" s="16">
        <f t="shared" ref="N664:N669" si="920">D664/L664</f>
        <v>91391.311823027092</v>
      </c>
      <c r="O664" s="16">
        <f t="shared" ref="O664:O669" si="921">E664/M664</f>
        <v>110901.05000069299</v>
      </c>
      <c r="P664" s="22">
        <f t="shared" si="834"/>
        <v>4.6583465950914391</v>
      </c>
      <c r="Q664" s="11">
        <f t="shared" si="835"/>
        <v>4191.2570240967843</v>
      </c>
      <c r="R664" s="7">
        <f t="shared" si="838"/>
        <v>644</v>
      </c>
      <c r="S664" s="11">
        <f t="shared" si="836"/>
        <v>10595.289495698082</v>
      </c>
      <c r="T664" s="11">
        <f t="shared" si="837"/>
        <v>13773.876344407507</v>
      </c>
      <c r="AA664" s="4">
        <v>9</v>
      </c>
      <c r="AB664" s="4">
        <f>SUM(U664:AA664)+20</f>
        <v>29</v>
      </c>
      <c r="AC664" s="3">
        <f t="shared" si="905"/>
        <v>17</v>
      </c>
      <c r="AD664" s="42">
        <f t="shared" si="906"/>
        <v>26.94</v>
      </c>
      <c r="AE664" s="3">
        <f t="shared" si="907"/>
        <v>58</v>
      </c>
      <c r="AF664" s="42">
        <f t="shared" si="908"/>
        <v>55.331000000000003</v>
      </c>
      <c r="AJ664" s="3">
        <v>9</v>
      </c>
      <c r="AK664" s="3">
        <v>1</v>
      </c>
      <c r="AL664" t="s">
        <v>2406</v>
      </c>
    </row>
    <row r="665" spans="1:38" x14ac:dyDescent="0.2">
      <c r="A665" s="4">
        <v>1</v>
      </c>
      <c r="B665" s="4">
        <v>9</v>
      </c>
      <c r="C665" s="13" t="s">
        <v>1124</v>
      </c>
      <c r="D665" s="29">
        <v>1595273</v>
      </c>
      <c r="E665" s="29">
        <v>6534767</v>
      </c>
      <c r="F665" s="23">
        <v>17</v>
      </c>
      <c r="G665" s="10">
        <v>27</v>
      </c>
      <c r="H665" s="38">
        <v>33.36</v>
      </c>
      <c r="I665" s="8">
        <v>58</v>
      </c>
      <c r="J665" s="8">
        <v>55</v>
      </c>
      <c r="K665" s="17">
        <v>27.6</v>
      </c>
      <c r="L665" s="20">
        <f t="shared" si="918"/>
        <v>17.459266666666668</v>
      </c>
      <c r="M665" s="20">
        <f t="shared" si="919"/>
        <v>58.924333333333337</v>
      </c>
      <c r="N665" s="16">
        <f t="shared" si="920"/>
        <v>91371.1343355391</v>
      </c>
      <c r="O665" s="16">
        <f t="shared" si="921"/>
        <v>110900.99166727949</v>
      </c>
      <c r="P665" s="22">
        <f t="shared" si="834"/>
        <v>0.63136439557517021</v>
      </c>
      <c r="Q665" s="11">
        <f t="shared" si="835"/>
        <v>4191.8883884923598</v>
      </c>
      <c r="R665" s="7">
        <f t="shared" si="838"/>
        <v>645</v>
      </c>
      <c r="S665" s="11">
        <f t="shared" si="836"/>
        <v>10580.456273590018</v>
      </c>
      <c r="T665" s="11">
        <f t="shared" si="837"/>
        <v>13754.593155667024</v>
      </c>
      <c r="AB665" s="4">
        <f t="shared" ref="AB665:AB669" si="922">SUM(U665:AA665)</f>
        <v>0</v>
      </c>
      <c r="AC665" s="3">
        <f t="shared" si="905"/>
        <v>17</v>
      </c>
      <c r="AD665" s="42">
        <f t="shared" si="906"/>
        <v>27.556000000000001</v>
      </c>
      <c r="AE665" s="3">
        <f t="shared" si="907"/>
        <v>58</v>
      </c>
      <c r="AF665" s="42">
        <f t="shared" si="908"/>
        <v>55.46</v>
      </c>
      <c r="AJ665" s="3">
        <v>9</v>
      </c>
      <c r="AL665" t="s">
        <v>18</v>
      </c>
    </row>
    <row r="666" spans="1:38" x14ac:dyDescent="0.2">
      <c r="B666" s="4">
        <v>7</v>
      </c>
      <c r="C666" s="13" t="s">
        <v>1125</v>
      </c>
      <c r="D666" s="29">
        <v>1596329</v>
      </c>
      <c r="E666" s="29">
        <v>6535306</v>
      </c>
      <c r="F666" s="23">
        <v>17</v>
      </c>
      <c r="G666" s="10">
        <v>28</v>
      </c>
      <c r="H666" s="38">
        <v>40.14</v>
      </c>
      <c r="I666" s="8">
        <v>59</v>
      </c>
      <c r="J666" s="8">
        <v>55</v>
      </c>
      <c r="K666" s="17">
        <v>43.56</v>
      </c>
      <c r="L666" s="20">
        <f t="shared" si="918"/>
        <v>17.477816666666666</v>
      </c>
      <c r="M666" s="20">
        <f t="shared" si="919"/>
        <v>59.928766666666668</v>
      </c>
      <c r="N666" s="16">
        <f t="shared" si="920"/>
        <v>91334.577450081968</v>
      </c>
      <c r="O666" s="16">
        <f t="shared" si="921"/>
        <v>109051.23471588214</v>
      </c>
      <c r="P666" s="22">
        <f t="shared" si="834"/>
        <v>1.1856040654451214</v>
      </c>
      <c r="Q666" s="11">
        <f t="shared" si="835"/>
        <v>4193.0739925578046</v>
      </c>
      <c r="R666" s="7">
        <f t="shared" si="838"/>
        <v>646</v>
      </c>
      <c r="S666" s="11">
        <f t="shared" si="836"/>
        <v>10567.065727374777</v>
      </c>
      <c r="T666" s="11">
        <f t="shared" si="837"/>
        <v>13737.185445587211</v>
      </c>
      <c r="AB666" s="4">
        <f t="shared" si="922"/>
        <v>0</v>
      </c>
      <c r="AC666" s="3">
        <f t="shared" si="905"/>
        <v>17</v>
      </c>
      <c r="AD666" s="42">
        <f t="shared" si="906"/>
        <v>28.669</v>
      </c>
      <c r="AE666" s="3">
        <f t="shared" si="907"/>
        <v>59</v>
      </c>
      <c r="AF666" s="42">
        <f t="shared" si="908"/>
        <v>55.725999999999999</v>
      </c>
      <c r="AJ666" s="3">
        <v>9</v>
      </c>
      <c r="AK666" s="3" t="s">
        <v>2998</v>
      </c>
      <c r="AL666" t="s">
        <v>448</v>
      </c>
    </row>
    <row r="667" spans="1:38" x14ac:dyDescent="0.2">
      <c r="B667" s="4">
        <v>9</v>
      </c>
      <c r="C667" s="13" t="s">
        <v>1129</v>
      </c>
      <c r="D667" s="29">
        <v>1597186</v>
      </c>
      <c r="E667" s="29">
        <v>6533938</v>
      </c>
      <c r="F667" s="23">
        <v>17</v>
      </c>
      <c r="G667" s="10">
        <v>29</v>
      </c>
      <c r="H667" s="38">
        <v>31.56</v>
      </c>
      <c r="I667" s="8">
        <v>58</v>
      </c>
      <c r="J667" s="8">
        <v>54</v>
      </c>
      <c r="K667" s="17">
        <v>58.68</v>
      </c>
      <c r="L667" s="20">
        <f t="shared" si="918"/>
        <v>17.492100000000001</v>
      </c>
      <c r="M667" s="20">
        <f t="shared" si="919"/>
        <v>58.9163</v>
      </c>
      <c r="N667" s="16">
        <f t="shared" si="920"/>
        <v>91308.99091589918</v>
      </c>
      <c r="O667" s="16">
        <f t="shared" si="921"/>
        <v>110902.04238894839</v>
      </c>
      <c r="P667" s="22">
        <f t="shared" si="834"/>
        <v>1.6142716623914328</v>
      </c>
      <c r="Q667" s="11">
        <f t="shared" si="835"/>
        <v>4194.6882642201963</v>
      </c>
      <c r="R667" s="7">
        <f t="shared" si="838"/>
        <v>647</v>
      </c>
      <c r="S667" s="11">
        <f t="shared" si="836"/>
        <v>10554.795199614342</v>
      </c>
      <c r="T667" s="11">
        <f t="shared" si="837"/>
        <v>13721.233759498646</v>
      </c>
      <c r="AB667" s="4">
        <f t="shared" si="922"/>
        <v>0</v>
      </c>
      <c r="AC667" s="3">
        <f t="shared" si="905"/>
        <v>17</v>
      </c>
      <c r="AD667" s="42">
        <f t="shared" si="906"/>
        <v>29.526</v>
      </c>
      <c r="AE667" s="3">
        <f t="shared" si="907"/>
        <v>58</v>
      </c>
      <c r="AF667" s="42">
        <f t="shared" si="908"/>
        <v>54.978000000000002</v>
      </c>
      <c r="AJ667" s="3">
        <v>9</v>
      </c>
      <c r="AK667" s="3">
        <v>1</v>
      </c>
      <c r="AL667" t="s">
        <v>523</v>
      </c>
    </row>
    <row r="668" spans="1:38" x14ac:dyDescent="0.2">
      <c r="A668" s="4">
        <v>1</v>
      </c>
      <c r="B668" s="4">
        <v>9</v>
      </c>
      <c r="C668" s="13" t="s">
        <v>1126</v>
      </c>
      <c r="D668" s="29">
        <v>1599012</v>
      </c>
      <c r="E668" s="29">
        <v>6535916</v>
      </c>
      <c r="F668" s="23">
        <v>17</v>
      </c>
      <c r="G668" s="10">
        <v>31</v>
      </c>
      <c r="H668" s="38">
        <v>28.74</v>
      </c>
      <c r="I668" s="8">
        <v>58</v>
      </c>
      <c r="J668" s="8">
        <v>56</v>
      </c>
      <c r="K668" s="17">
        <v>1.08</v>
      </c>
      <c r="L668" s="20">
        <f t="shared" si="918"/>
        <v>17.524650000000001</v>
      </c>
      <c r="M668" s="20">
        <f t="shared" si="919"/>
        <v>58.933633333333333</v>
      </c>
      <c r="N668" s="16">
        <f t="shared" si="920"/>
        <v>91243.591170151747</v>
      </c>
      <c r="O668" s="16">
        <f t="shared" si="921"/>
        <v>110902.98748479222</v>
      </c>
      <c r="P668" s="22">
        <f t="shared" si="834"/>
        <v>2.6919806834373832</v>
      </c>
      <c r="Q668" s="11">
        <f t="shared" si="835"/>
        <v>4197.3802449036339</v>
      </c>
      <c r="R668" s="7">
        <f t="shared" si="838"/>
        <v>648</v>
      </c>
      <c r="S668" s="11">
        <f t="shared" si="836"/>
        <v>10545.270121455425</v>
      </c>
      <c r="T668" s="11">
        <f t="shared" si="837"/>
        <v>13708.851157892053</v>
      </c>
      <c r="U668" s="4">
        <v>9</v>
      </c>
      <c r="V668" s="4">
        <v>9</v>
      </c>
      <c r="AB668" s="4">
        <f t="shared" si="922"/>
        <v>18</v>
      </c>
      <c r="AC668" s="3">
        <f t="shared" si="905"/>
        <v>17</v>
      </c>
      <c r="AD668" s="42">
        <f t="shared" si="906"/>
        <v>31.478999999999999</v>
      </c>
      <c r="AE668" s="3">
        <f t="shared" si="907"/>
        <v>58</v>
      </c>
      <c r="AF668" s="42">
        <f t="shared" si="908"/>
        <v>56.018000000000001</v>
      </c>
      <c r="AG668" s="4">
        <v>1</v>
      </c>
      <c r="AJ668" s="3">
        <v>9</v>
      </c>
      <c r="AL668" t="s">
        <v>2408</v>
      </c>
    </row>
    <row r="669" spans="1:38" x14ac:dyDescent="0.2">
      <c r="A669" s="4">
        <v>1</v>
      </c>
      <c r="B669" s="4">
        <v>9</v>
      </c>
      <c r="C669" s="13" t="s">
        <v>1127</v>
      </c>
      <c r="D669" s="29">
        <v>1599001</v>
      </c>
      <c r="E669" s="29">
        <v>6535896</v>
      </c>
      <c r="F669" s="23">
        <v>17</v>
      </c>
      <c r="G669" s="10">
        <v>31</v>
      </c>
      <c r="H669" s="38">
        <v>28.08</v>
      </c>
      <c r="I669" s="8">
        <v>58</v>
      </c>
      <c r="J669" s="8">
        <v>56</v>
      </c>
      <c r="K669" s="17">
        <v>0.42</v>
      </c>
      <c r="L669" s="20">
        <f t="shared" si="918"/>
        <v>17.524466666666665</v>
      </c>
      <c r="M669" s="20">
        <f t="shared" si="919"/>
        <v>58.933450000000001</v>
      </c>
      <c r="N669" s="16">
        <f t="shared" si="920"/>
        <v>91243.918026987041</v>
      </c>
      <c r="O669" s="16">
        <f t="shared" si="921"/>
        <v>110902.99312190275</v>
      </c>
      <c r="P669" s="22">
        <f t="shared" ref="P669:P735" si="923">SQRT(POWER(D669-D668,2)+POWER(E669-E668,2))/1000</f>
        <v>2.2825424421026655E-2</v>
      </c>
      <c r="Q669" s="11">
        <f t="shared" ref="Q669:Q735" si="924">Q668+P669</f>
        <v>4197.403070328055</v>
      </c>
      <c r="R669" s="7">
        <f t="shared" si="838"/>
        <v>649</v>
      </c>
      <c r="S669" s="11">
        <f t="shared" ref="S669:S735" si="925">Q669/R669*1628</f>
        <v>10529.078888280545</v>
      </c>
      <c r="T669" s="11">
        <f t="shared" ref="T669:T735" si="926">S669*1.3</f>
        <v>13687.802554764708</v>
      </c>
      <c r="AB669" s="4">
        <f t="shared" si="922"/>
        <v>0</v>
      </c>
      <c r="AC669" s="3">
        <f t="shared" si="905"/>
        <v>17</v>
      </c>
      <c r="AD669" s="42">
        <f t="shared" si="906"/>
        <v>31.468</v>
      </c>
      <c r="AE669" s="3">
        <f t="shared" si="907"/>
        <v>58</v>
      </c>
      <c r="AF669" s="42">
        <f t="shared" si="908"/>
        <v>56.006999999999998</v>
      </c>
      <c r="AJ669" s="3">
        <v>9</v>
      </c>
      <c r="AL669" t="s">
        <v>126</v>
      </c>
    </row>
    <row r="670" spans="1:38" x14ac:dyDescent="0.2">
      <c r="A670" s="4">
        <v>1</v>
      </c>
      <c r="B670" s="4">
        <v>9</v>
      </c>
      <c r="C670" s="13" t="s">
        <v>1128</v>
      </c>
      <c r="D670" s="29">
        <v>1599001</v>
      </c>
      <c r="E670" s="29">
        <v>6535927</v>
      </c>
      <c r="F670" s="23">
        <v>17</v>
      </c>
      <c r="G670" s="10">
        <v>31</v>
      </c>
      <c r="H670" s="38">
        <v>28.08</v>
      </c>
      <c r="I670" s="8">
        <v>58</v>
      </c>
      <c r="J670" s="8">
        <v>56</v>
      </c>
      <c r="K670" s="17">
        <v>1.44</v>
      </c>
      <c r="L670" s="20">
        <f t="shared" ref="L670:L689" si="927">(H670/60+G670)/60+F670</f>
        <v>17.524466666666665</v>
      </c>
      <c r="M670" s="20">
        <f t="shared" ref="M670:M689" si="928">(K670/60+J670)/60+I670</f>
        <v>58.933733333333336</v>
      </c>
      <c r="N670" s="16">
        <f t="shared" ref="N670:N689" si="929">D670/L670</f>
        <v>91243.918026987041</v>
      </c>
      <c r="O670" s="16">
        <f t="shared" ref="O670:O689" si="930">E670/M670</f>
        <v>110902.98595258403</v>
      </c>
      <c r="P670" s="22">
        <f t="shared" si="923"/>
        <v>3.1E-2</v>
      </c>
      <c r="Q670" s="11">
        <f t="shared" si="924"/>
        <v>4197.434070328055</v>
      </c>
      <c r="R670" s="7">
        <f t="shared" si="838"/>
        <v>650</v>
      </c>
      <c r="S670" s="11">
        <f t="shared" si="925"/>
        <v>10512.957948452422</v>
      </c>
      <c r="T670" s="11">
        <f t="shared" si="926"/>
        <v>13666.845332988149</v>
      </c>
      <c r="U670" s="4">
        <v>9</v>
      </c>
      <c r="AB670" s="4">
        <f t="shared" ref="AB670:AB689" si="931">SUM(U670:AA670)</f>
        <v>9</v>
      </c>
      <c r="AC670" s="3">
        <f t="shared" si="905"/>
        <v>17</v>
      </c>
      <c r="AD670" s="42">
        <f t="shared" si="906"/>
        <v>31.468</v>
      </c>
      <c r="AE670" s="3">
        <f t="shared" si="907"/>
        <v>58</v>
      </c>
      <c r="AF670" s="42">
        <f t="shared" si="908"/>
        <v>56.024000000000001</v>
      </c>
      <c r="AG670" s="4">
        <v>1</v>
      </c>
      <c r="AJ670" s="3">
        <v>9</v>
      </c>
      <c r="AL670" t="s">
        <v>129</v>
      </c>
    </row>
    <row r="671" spans="1:38" x14ac:dyDescent="0.2">
      <c r="A671" s="4">
        <v>1</v>
      </c>
      <c r="B671" s="4">
        <v>9</v>
      </c>
      <c r="C671" s="13" t="s">
        <v>1130</v>
      </c>
      <c r="D671" s="29">
        <v>1597517</v>
      </c>
      <c r="E671" s="29">
        <v>6536205</v>
      </c>
      <c r="F671" s="23">
        <v>17</v>
      </c>
      <c r="G671" s="10">
        <v>29</v>
      </c>
      <c r="H671" s="38">
        <v>55.8</v>
      </c>
      <c r="I671" s="8">
        <v>58</v>
      </c>
      <c r="J671" s="8">
        <v>56</v>
      </c>
      <c r="K671" s="17">
        <v>11.64</v>
      </c>
      <c r="L671" s="20">
        <f t="shared" si="927"/>
        <v>17.498833333333334</v>
      </c>
      <c r="M671" s="20">
        <f t="shared" si="928"/>
        <v>58.936566666666664</v>
      </c>
      <c r="N671" s="16">
        <f t="shared" si="929"/>
        <v>91292.771899078987</v>
      </c>
      <c r="O671" s="16">
        <f t="shared" si="930"/>
        <v>110902.37130655162</v>
      </c>
      <c r="P671" s="22">
        <f t="shared" si="923"/>
        <v>1.5098145581494438</v>
      </c>
      <c r="Q671" s="11">
        <f t="shared" si="924"/>
        <v>4198.9438848862046</v>
      </c>
      <c r="R671" s="7">
        <f t="shared" si="838"/>
        <v>651</v>
      </c>
      <c r="S671" s="11">
        <f t="shared" si="925"/>
        <v>10500.584707518803</v>
      </c>
      <c r="T671" s="11">
        <f t="shared" si="926"/>
        <v>13650.760119774444</v>
      </c>
      <c r="X671" s="4">
        <v>9</v>
      </c>
      <c r="AB671" s="4">
        <f>SUM(U671:AA671)+40</f>
        <v>49</v>
      </c>
      <c r="AC671" s="3">
        <f t="shared" si="905"/>
        <v>17</v>
      </c>
      <c r="AD671" s="42">
        <f t="shared" si="906"/>
        <v>29.93</v>
      </c>
      <c r="AE671" s="3">
        <f t="shared" si="907"/>
        <v>58</v>
      </c>
      <c r="AF671" s="42">
        <f t="shared" si="908"/>
        <v>56.194000000000003</v>
      </c>
      <c r="AJ671" s="3">
        <v>8</v>
      </c>
      <c r="AL671" t="s">
        <v>2409</v>
      </c>
    </row>
    <row r="672" spans="1:38" x14ac:dyDescent="0.2">
      <c r="A672" s="4">
        <v>1</v>
      </c>
      <c r="B672" s="4">
        <v>9</v>
      </c>
      <c r="C672" s="13" t="s">
        <v>1131</v>
      </c>
      <c r="D672" s="29">
        <v>1597876</v>
      </c>
      <c r="E672" s="29">
        <v>6537185</v>
      </c>
      <c r="F672" s="23">
        <v>17</v>
      </c>
      <c r="G672" s="10">
        <v>30</v>
      </c>
      <c r="H672" s="38">
        <v>19.8</v>
      </c>
      <c r="I672" s="8">
        <v>58</v>
      </c>
      <c r="J672" s="8">
        <v>56</v>
      </c>
      <c r="K672" s="17">
        <v>43.02</v>
      </c>
      <c r="L672" s="20">
        <f t="shared" si="927"/>
        <v>17.505500000000001</v>
      </c>
      <c r="M672" s="20">
        <f t="shared" si="928"/>
        <v>58.945283333333336</v>
      </c>
      <c r="N672" s="16">
        <f t="shared" si="929"/>
        <v>91278.512467510198</v>
      </c>
      <c r="O672" s="16">
        <f t="shared" si="930"/>
        <v>110902.59695644294</v>
      </c>
      <c r="P672" s="22">
        <f t="shared" si="923"/>
        <v>1.0436862555385118</v>
      </c>
      <c r="Q672" s="11">
        <f t="shared" si="924"/>
        <v>4199.9875711417435</v>
      </c>
      <c r="R672" s="7">
        <f t="shared" si="838"/>
        <v>652</v>
      </c>
      <c r="S672" s="11">
        <f t="shared" si="925"/>
        <v>10487.085530396869</v>
      </c>
      <c r="T672" s="11">
        <f t="shared" si="926"/>
        <v>13633.211189515931</v>
      </c>
      <c r="AB672" s="4">
        <f t="shared" si="931"/>
        <v>0</v>
      </c>
      <c r="AC672" s="3">
        <f t="shared" si="905"/>
        <v>17</v>
      </c>
      <c r="AD672" s="42">
        <f t="shared" si="906"/>
        <v>30.33</v>
      </c>
      <c r="AE672" s="3">
        <f t="shared" si="907"/>
        <v>58</v>
      </c>
      <c r="AF672" s="42">
        <f t="shared" si="908"/>
        <v>56.716999999999999</v>
      </c>
      <c r="AJ672" s="3">
        <v>8</v>
      </c>
      <c r="AK672" s="3">
        <v>1</v>
      </c>
      <c r="AL672" t="s">
        <v>438</v>
      </c>
    </row>
    <row r="673" spans="1:38" x14ac:dyDescent="0.2">
      <c r="B673" s="4">
        <v>8</v>
      </c>
      <c r="C673" s="13" t="s">
        <v>2836</v>
      </c>
      <c r="D673" s="29">
        <v>1599872</v>
      </c>
      <c r="E673" s="29">
        <v>6539570</v>
      </c>
      <c r="F673" s="23"/>
      <c r="G673" s="10"/>
      <c r="H673" s="38"/>
      <c r="I673" s="8"/>
      <c r="J673" s="8"/>
      <c r="K673" s="17"/>
      <c r="L673" s="20"/>
      <c r="M673" s="20"/>
      <c r="N673" s="16"/>
      <c r="O673" s="16"/>
      <c r="P673" s="22">
        <f t="shared" si="923"/>
        <v>3.1100226687276735</v>
      </c>
      <c r="Q673" s="11">
        <f t="shared" si="924"/>
        <v>4203.0975938104712</v>
      </c>
      <c r="R673" s="7">
        <f t="shared" ref="R673:R739" si="932">R672+1</f>
        <v>653</v>
      </c>
      <c r="S673" s="11">
        <f t="shared" si="925"/>
        <v>10478.779299729627</v>
      </c>
      <c r="T673" s="11">
        <f t="shared" si="926"/>
        <v>13622.413089648517</v>
      </c>
      <c r="AB673" s="4">
        <f t="shared" ref="AB673" si="933">SUM(U673:AA673)</f>
        <v>0</v>
      </c>
      <c r="AC673" s="3">
        <f t="shared" ref="AC673" si="934">F673</f>
        <v>0</v>
      </c>
      <c r="AD673" s="42">
        <f t="shared" ref="AD673" si="935">G673+H673/60</f>
        <v>0</v>
      </c>
      <c r="AE673" s="3">
        <f t="shared" ref="AE673" si="936">I673</f>
        <v>0</v>
      </c>
      <c r="AF673" s="42">
        <f t="shared" ref="AF673" si="937">J673+K673/60</f>
        <v>0</v>
      </c>
      <c r="AJ673" s="3">
        <v>9</v>
      </c>
      <c r="AK673" s="3" t="s">
        <v>2998</v>
      </c>
      <c r="AL673" t="s">
        <v>549</v>
      </c>
    </row>
    <row r="674" spans="1:38" x14ac:dyDescent="0.2">
      <c r="A674" s="4">
        <v>1</v>
      </c>
      <c r="B674" s="4">
        <v>9</v>
      </c>
      <c r="C674" s="13" t="s">
        <v>1132</v>
      </c>
      <c r="D674" s="29">
        <v>1600076</v>
      </c>
      <c r="E674" s="29">
        <v>6540887</v>
      </c>
      <c r="F674" s="23">
        <v>17</v>
      </c>
      <c r="G674" s="10">
        <v>32</v>
      </c>
      <c r="H674" s="38">
        <v>43.32</v>
      </c>
      <c r="I674" s="8">
        <v>58</v>
      </c>
      <c r="J674" s="8">
        <v>58</v>
      </c>
      <c r="K674" s="17">
        <v>40.74</v>
      </c>
      <c r="L674" s="20">
        <f t="shared" si="927"/>
        <v>17.545366666666666</v>
      </c>
      <c r="M674" s="20">
        <f t="shared" si="928"/>
        <v>58.977983333333334</v>
      </c>
      <c r="N674" s="16">
        <f t="shared" si="929"/>
        <v>91196.498220802838</v>
      </c>
      <c r="O674" s="16">
        <f t="shared" si="930"/>
        <v>110903.87684217755</v>
      </c>
      <c r="P674" s="22">
        <f t="shared" si="923"/>
        <v>1.3327058940366401</v>
      </c>
      <c r="Q674" s="11">
        <f t="shared" si="924"/>
        <v>4204.4302997045079</v>
      </c>
      <c r="R674" s="7">
        <f t="shared" si="932"/>
        <v>654</v>
      </c>
      <c r="S674" s="11">
        <f t="shared" si="925"/>
        <v>10466.074201710915</v>
      </c>
      <c r="T674" s="11">
        <f t="shared" si="926"/>
        <v>13605.896462224189</v>
      </c>
      <c r="V674" s="4">
        <v>9</v>
      </c>
      <c r="W674" s="4">
        <v>9</v>
      </c>
      <c r="AB674" s="4">
        <f>SUM(U674:AA674)+AB675</f>
        <v>36</v>
      </c>
      <c r="AC674" s="3">
        <f t="shared" si="905"/>
        <v>17</v>
      </c>
      <c r="AD674" s="42">
        <f t="shared" si="906"/>
        <v>32.722000000000001</v>
      </c>
      <c r="AE674" s="3">
        <f t="shared" si="907"/>
        <v>58</v>
      </c>
      <c r="AF674" s="42">
        <f t="shared" si="908"/>
        <v>58.679000000000002</v>
      </c>
      <c r="AJ674" s="3">
        <v>7</v>
      </c>
      <c r="AL674" t="s">
        <v>2411</v>
      </c>
    </row>
    <row r="675" spans="1:38" x14ac:dyDescent="0.2">
      <c r="A675" s="4">
        <v>1</v>
      </c>
      <c r="B675" s="4">
        <v>9</v>
      </c>
      <c r="C675" s="13" t="s">
        <v>2410</v>
      </c>
      <c r="D675" s="29">
        <v>1600076</v>
      </c>
      <c r="E675" s="29">
        <v>6540887</v>
      </c>
      <c r="F675" s="23">
        <v>17</v>
      </c>
      <c r="G675" s="10">
        <v>32</v>
      </c>
      <c r="H675" s="38">
        <v>43.32</v>
      </c>
      <c r="I675" s="8">
        <v>58</v>
      </c>
      <c r="J675" s="8">
        <v>58</v>
      </c>
      <c r="K675" s="17">
        <v>40.74</v>
      </c>
      <c r="L675" s="20">
        <f t="shared" ref="L675" si="938">(H675/60+G675)/60+F675</f>
        <v>17.545366666666666</v>
      </c>
      <c r="M675" s="20">
        <f t="shared" ref="M675" si="939">(K675/60+J675)/60+I675</f>
        <v>58.977983333333334</v>
      </c>
      <c r="N675" s="16">
        <f t="shared" ref="N675" si="940">D675/L675</f>
        <v>91196.498220802838</v>
      </c>
      <c r="O675" s="16">
        <f t="shared" ref="O675" si="941">E675/M675</f>
        <v>110903.87684217755</v>
      </c>
      <c r="P675" s="22">
        <f t="shared" si="923"/>
        <v>0</v>
      </c>
      <c r="Q675" s="11">
        <f t="shared" si="924"/>
        <v>4204.4302997045079</v>
      </c>
      <c r="R675" s="7">
        <f t="shared" si="932"/>
        <v>655</v>
      </c>
      <c r="S675" s="11">
        <f t="shared" si="925"/>
        <v>10450.095462471661</v>
      </c>
      <c r="T675" s="11">
        <f t="shared" si="926"/>
        <v>13585.12410121316</v>
      </c>
      <c r="V675" s="4">
        <v>9</v>
      </c>
      <c r="W675" s="4">
        <v>9</v>
      </c>
      <c r="AB675" s="4">
        <f t="shared" ref="AB675" si="942">SUM(U675:AA675)</f>
        <v>18</v>
      </c>
      <c r="AC675" s="3">
        <f t="shared" ref="AC675" si="943">F675</f>
        <v>17</v>
      </c>
      <c r="AD675" s="42">
        <f t="shared" ref="AD675" si="944">G675+H675/60</f>
        <v>32.722000000000001</v>
      </c>
      <c r="AE675" s="3">
        <f t="shared" ref="AE675" si="945">I675</f>
        <v>58</v>
      </c>
      <c r="AF675" s="42">
        <f t="shared" ref="AF675" si="946">J675+K675/60</f>
        <v>58.679000000000002</v>
      </c>
      <c r="AJ675" s="3">
        <v>7</v>
      </c>
      <c r="AL675" t="s">
        <v>591</v>
      </c>
    </row>
    <row r="676" spans="1:38" x14ac:dyDescent="0.2">
      <c r="B676" s="4">
        <v>9</v>
      </c>
      <c r="C676" s="13" t="s">
        <v>1133</v>
      </c>
      <c r="D676" s="29">
        <v>1606853</v>
      </c>
      <c r="E676" s="29">
        <v>6543343</v>
      </c>
      <c r="F676" s="23">
        <v>17</v>
      </c>
      <c r="G676" s="10">
        <v>39</v>
      </c>
      <c r="H676" s="38">
        <v>51.6</v>
      </c>
      <c r="I676" s="8">
        <v>58</v>
      </c>
      <c r="J676" s="8">
        <v>59</v>
      </c>
      <c r="K676" s="17">
        <v>54.18</v>
      </c>
      <c r="L676" s="20">
        <f t="shared" si="927"/>
        <v>17.664333333333332</v>
      </c>
      <c r="M676" s="20">
        <f t="shared" si="928"/>
        <v>58.998383333333337</v>
      </c>
      <c r="N676" s="16">
        <f t="shared" si="929"/>
        <v>90965.957768007109</v>
      </c>
      <c r="O676" s="16">
        <f t="shared" si="930"/>
        <v>110907.15762550556</v>
      </c>
      <c r="P676" s="22">
        <f t="shared" si="923"/>
        <v>7.2083052793288376</v>
      </c>
      <c r="Q676" s="11">
        <f t="shared" si="924"/>
        <v>4211.6386049838366</v>
      </c>
      <c r="R676" s="7">
        <f t="shared" si="932"/>
        <v>656</v>
      </c>
      <c r="S676" s="11">
        <f t="shared" si="925"/>
        <v>10452.054342856229</v>
      </c>
      <c r="T676" s="11">
        <f t="shared" si="926"/>
        <v>13587.670645713099</v>
      </c>
      <c r="AB676" s="4">
        <f t="shared" si="931"/>
        <v>0</v>
      </c>
      <c r="AC676" s="3">
        <f t="shared" si="905"/>
        <v>17</v>
      </c>
      <c r="AD676" s="42">
        <f t="shared" si="906"/>
        <v>39.86</v>
      </c>
      <c r="AE676" s="3">
        <f t="shared" si="907"/>
        <v>58</v>
      </c>
      <c r="AF676" s="42">
        <f t="shared" si="908"/>
        <v>59.902999999999999</v>
      </c>
      <c r="AJ676" s="3">
        <v>9</v>
      </c>
      <c r="AK676" s="3">
        <v>1</v>
      </c>
      <c r="AL676" t="s">
        <v>251</v>
      </c>
    </row>
    <row r="677" spans="1:38" x14ac:dyDescent="0.2">
      <c r="B677" s="4">
        <v>9</v>
      </c>
      <c r="C677" s="13" t="s">
        <v>1134</v>
      </c>
      <c r="D677" s="29">
        <v>1600458</v>
      </c>
      <c r="E677" s="8">
        <v>6547767</v>
      </c>
      <c r="F677" s="23">
        <v>17</v>
      </c>
      <c r="G677" s="10">
        <v>33</v>
      </c>
      <c r="H677" s="38">
        <v>18.54</v>
      </c>
      <c r="I677" s="8">
        <v>59</v>
      </c>
      <c r="J677" s="8">
        <v>2</v>
      </c>
      <c r="K677" s="17">
        <v>22.68</v>
      </c>
      <c r="L677" s="20">
        <f t="shared" si="927"/>
        <v>17.555150000000001</v>
      </c>
      <c r="M677" s="20">
        <f t="shared" si="928"/>
        <v>59.039633333333335</v>
      </c>
      <c r="N677" s="16">
        <f t="shared" si="929"/>
        <v>91167.435197078914</v>
      </c>
      <c r="O677" s="16">
        <f t="shared" si="930"/>
        <v>110904.60137229849</v>
      </c>
      <c r="P677" s="22">
        <f t="shared" si="923"/>
        <v>7.776104487466716</v>
      </c>
      <c r="Q677" s="11">
        <f t="shared" si="924"/>
        <v>4219.4147094713035</v>
      </c>
      <c r="R677" s="7">
        <f t="shared" si="932"/>
        <v>657</v>
      </c>
      <c r="S677" s="11">
        <f t="shared" si="925"/>
        <v>10455.414226817782</v>
      </c>
      <c r="T677" s="11">
        <f t="shared" si="926"/>
        <v>13592.038494863116</v>
      </c>
      <c r="AB677" s="4">
        <f t="shared" si="931"/>
        <v>0</v>
      </c>
      <c r="AC677" s="3">
        <f t="shared" si="905"/>
        <v>17</v>
      </c>
      <c r="AD677" s="42">
        <f t="shared" si="906"/>
        <v>33.308999999999997</v>
      </c>
      <c r="AE677" s="3">
        <f t="shared" si="907"/>
        <v>59</v>
      </c>
      <c r="AF677" s="42">
        <f t="shared" si="908"/>
        <v>2.3780000000000001</v>
      </c>
      <c r="AJ677" s="3">
        <v>9</v>
      </c>
      <c r="AK677" s="3">
        <v>1</v>
      </c>
      <c r="AL677" t="s">
        <v>219</v>
      </c>
    </row>
    <row r="678" spans="1:38" x14ac:dyDescent="0.2">
      <c r="B678" s="4">
        <v>9</v>
      </c>
      <c r="C678" s="13" t="s">
        <v>1135</v>
      </c>
      <c r="D678" s="29">
        <v>1602926</v>
      </c>
      <c r="E678" s="29">
        <v>6550445</v>
      </c>
      <c r="F678" s="23">
        <v>17</v>
      </c>
      <c r="G678" s="10">
        <v>35</v>
      </c>
      <c r="H678" s="38">
        <v>57.72</v>
      </c>
      <c r="I678" s="8">
        <v>59</v>
      </c>
      <c r="J678" s="8">
        <v>3</v>
      </c>
      <c r="K678" s="17">
        <v>47.04</v>
      </c>
      <c r="L678" s="20">
        <f t="shared" si="927"/>
        <v>17.599366666666668</v>
      </c>
      <c r="M678" s="20">
        <f t="shared" si="928"/>
        <v>59.063066666666664</v>
      </c>
      <c r="N678" s="16">
        <f t="shared" si="929"/>
        <v>91078.618359372776</v>
      </c>
      <c r="O678" s="16">
        <f t="shared" si="930"/>
        <v>110905.94121989376</v>
      </c>
      <c r="P678" s="22">
        <f t="shared" si="923"/>
        <v>3.641800104344004</v>
      </c>
      <c r="Q678" s="11">
        <f t="shared" si="924"/>
        <v>4223.0565095756474</v>
      </c>
      <c r="R678" s="7">
        <f t="shared" si="932"/>
        <v>658</v>
      </c>
      <c r="S678" s="11">
        <f t="shared" si="925"/>
        <v>10448.534950743395</v>
      </c>
      <c r="T678" s="11">
        <f t="shared" si="926"/>
        <v>13583.095435966414</v>
      </c>
      <c r="U678" s="4">
        <v>9</v>
      </c>
      <c r="AB678" s="4">
        <f t="shared" si="931"/>
        <v>9</v>
      </c>
      <c r="AC678" s="3">
        <f t="shared" si="905"/>
        <v>17</v>
      </c>
      <c r="AD678" s="42">
        <f t="shared" si="906"/>
        <v>35.962000000000003</v>
      </c>
      <c r="AE678" s="3">
        <f t="shared" si="907"/>
        <v>59</v>
      </c>
      <c r="AF678" s="42">
        <f t="shared" si="908"/>
        <v>3.7839999999999998</v>
      </c>
      <c r="AJ678" s="3">
        <v>9</v>
      </c>
      <c r="AK678" s="3" t="s">
        <v>2998</v>
      </c>
      <c r="AL678" t="s">
        <v>208</v>
      </c>
    </row>
    <row r="679" spans="1:38" x14ac:dyDescent="0.2">
      <c r="B679" s="4">
        <v>9</v>
      </c>
      <c r="C679" s="13" t="s">
        <v>1136</v>
      </c>
      <c r="D679" s="29">
        <v>1600938</v>
      </c>
      <c r="E679" s="29">
        <v>6553091</v>
      </c>
      <c r="F679" s="23">
        <v>17</v>
      </c>
      <c r="G679" s="10">
        <v>33</v>
      </c>
      <c r="H679" s="38">
        <v>57.36</v>
      </c>
      <c r="I679" s="8">
        <v>59</v>
      </c>
      <c r="J679" s="8">
        <v>5</v>
      </c>
      <c r="K679" s="17">
        <v>14.22</v>
      </c>
      <c r="L679" s="20">
        <f t="shared" si="927"/>
        <v>17.565933333333334</v>
      </c>
      <c r="M679" s="20">
        <f t="shared" si="928"/>
        <v>59.087283333333332</v>
      </c>
      <c r="N679" s="16">
        <f t="shared" si="929"/>
        <v>91138.795167919729</v>
      </c>
      <c r="O679" s="16">
        <f t="shared" si="930"/>
        <v>110905.26811042534</v>
      </c>
      <c r="P679" s="22">
        <f t="shared" si="923"/>
        <v>3.3096011844329523</v>
      </c>
      <c r="Q679" s="11">
        <f t="shared" si="924"/>
        <v>4226.3661107600801</v>
      </c>
      <c r="R679" s="7">
        <f t="shared" si="932"/>
        <v>659</v>
      </c>
      <c r="S679" s="11">
        <f t="shared" si="925"/>
        <v>10440.855885155403</v>
      </c>
      <c r="T679" s="11">
        <f t="shared" si="926"/>
        <v>13573.112650702024</v>
      </c>
      <c r="AB679" s="4">
        <f t="shared" si="931"/>
        <v>0</v>
      </c>
      <c r="AC679" s="3">
        <f t="shared" si="905"/>
        <v>17</v>
      </c>
      <c r="AD679" s="42">
        <f t="shared" si="906"/>
        <v>33.956000000000003</v>
      </c>
      <c r="AE679" s="3">
        <f t="shared" si="907"/>
        <v>59</v>
      </c>
      <c r="AF679" s="42">
        <f t="shared" si="908"/>
        <v>5.2370000000000001</v>
      </c>
      <c r="AJ679" s="3">
        <v>9</v>
      </c>
      <c r="AL679" t="s">
        <v>2412</v>
      </c>
    </row>
    <row r="680" spans="1:38" x14ac:dyDescent="0.2">
      <c r="B680" s="4">
        <v>9</v>
      </c>
      <c r="C680" s="13" t="s">
        <v>1137</v>
      </c>
      <c r="D680" s="29">
        <v>1606287</v>
      </c>
      <c r="E680" s="8">
        <v>6555890</v>
      </c>
      <c r="F680" s="23">
        <v>17</v>
      </c>
      <c r="G680" s="10">
        <v>39</v>
      </c>
      <c r="H680" s="38">
        <v>37.979999999999997</v>
      </c>
      <c r="I680" s="8">
        <v>59</v>
      </c>
      <c r="J680" s="8">
        <v>6</v>
      </c>
      <c r="K680" s="17">
        <v>39.96</v>
      </c>
      <c r="L680" s="20">
        <f t="shared" si="927"/>
        <v>17.660550000000001</v>
      </c>
      <c r="M680" s="20">
        <f t="shared" si="928"/>
        <v>59.1111</v>
      </c>
      <c r="N680" s="16">
        <f t="shared" si="929"/>
        <v>90953.396128659631</v>
      </c>
      <c r="O680" s="16">
        <f t="shared" si="930"/>
        <v>110907.93438119067</v>
      </c>
      <c r="P680" s="22">
        <f t="shared" si="923"/>
        <v>6.0370689908265911</v>
      </c>
      <c r="Q680" s="11">
        <f t="shared" si="924"/>
        <v>4232.4031797509069</v>
      </c>
      <c r="R680" s="7">
        <f t="shared" si="932"/>
        <v>660</v>
      </c>
      <c r="S680" s="11">
        <f t="shared" si="925"/>
        <v>10439.927843385571</v>
      </c>
      <c r="T680" s="11">
        <f t="shared" si="926"/>
        <v>13571.906196401242</v>
      </c>
      <c r="W680" s="4">
        <v>9</v>
      </c>
      <c r="AB680" s="4">
        <f t="shared" si="931"/>
        <v>9</v>
      </c>
      <c r="AC680" s="3">
        <f t="shared" si="905"/>
        <v>17</v>
      </c>
      <c r="AD680" s="42">
        <f t="shared" si="906"/>
        <v>39.633000000000003</v>
      </c>
      <c r="AE680" s="3">
        <f t="shared" si="907"/>
        <v>59</v>
      </c>
      <c r="AF680" s="42">
        <f t="shared" si="908"/>
        <v>6.6660000000000004</v>
      </c>
      <c r="AJ680" s="3">
        <v>9</v>
      </c>
      <c r="AK680" s="3">
        <v>2</v>
      </c>
      <c r="AL680" t="s">
        <v>147</v>
      </c>
    </row>
    <row r="681" spans="1:38" x14ac:dyDescent="0.2">
      <c r="B681" s="4">
        <v>8</v>
      </c>
      <c r="C681" s="13" t="s">
        <v>1140</v>
      </c>
      <c r="D681" s="29">
        <v>1602876</v>
      </c>
      <c r="E681" s="29">
        <v>6556202</v>
      </c>
      <c r="F681" s="23">
        <v>17</v>
      </c>
      <c r="G681" s="10">
        <v>36</v>
      </c>
      <c r="H681" s="38">
        <v>4.32</v>
      </c>
      <c r="I681" s="8">
        <v>50</v>
      </c>
      <c r="J681" s="8">
        <v>6</v>
      </c>
      <c r="K681" s="17">
        <v>53.04</v>
      </c>
      <c r="L681" s="20">
        <f t="shared" si="927"/>
        <v>17.601199999999999</v>
      </c>
      <c r="M681" s="20">
        <f t="shared" si="928"/>
        <v>50.114733333333334</v>
      </c>
      <c r="N681" s="16">
        <f t="shared" si="929"/>
        <v>91066.290934709003</v>
      </c>
      <c r="O681" s="16">
        <f t="shared" si="930"/>
        <v>130823.84288851848</v>
      </c>
      <c r="P681" s="22">
        <f t="shared" si="923"/>
        <v>3.4252394076910888</v>
      </c>
      <c r="Q681" s="11">
        <f t="shared" si="924"/>
        <v>4235.8284191585981</v>
      </c>
      <c r="R681" s="7">
        <f t="shared" si="932"/>
        <v>661</v>
      </c>
      <c r="S681" s="11">
        <f t="shared" si="925"/>
        <v>10432.569843252946</v>
      </c>
      <c r="T681" s="11">
        <f t="shared" si="926"/>
        <v>13562.340796228831</v>
      </c>
      <c r="V681" s="4">
        <v>9</v>
      </c>
      <c r="W681" s="4">
        <v>9</v>
      </c>
      <c r="AB681" s="4">
        <f t="shared" si="931"/>
        <v>18</v>
      </c>
      <c r="AC681" s="3">
        <f t="shared" si="905"/>
        <v>17</v>
      </c>
      <c r="AD681" s="42">
        <f t="shared" si="906"/>
        <v>36.072000000000003</v>
      </c>
      <c r="AE681" s="3">
        <f t="shared" si="907"/>
        <v>50</v>
      </c>
      <c r="AF681" s="42">
        <f t="shared" si="908"/>
        <v>6.8840000000000003</v>
      </c>
      <c r="AJ681" s="3">
        <v>9</v>
      </c>
      <c r="AK681" s="3" t="s">
        <v>2998</v>
      </c>
      <c r="AL681" t="s">
        <v>2413</v>
      </c>
    </row>
    <row r="682" spans="1:38" x14ac:dyDescent="0.2">
      <c r="B682" s="4">
        <v>7</v>
      </c>
      <c r="C682" s="13" t="s">
        <v>1138</v>
      </c>
      <c r="D682" s="29">
        <v>1602674</v>
      </c>
      <c r="E682" s="29">
        <v>6556210</v>
      </c>
      <c r="F682" s="23">
        <v>17</v>
      </c>
      <c r="G682" s="10">
        <v>35</v>
      </c>
      <c r="H682" s="38">
        <v>51.6</v>
      </c>
      <c r="I682" s="8">
        <v>59</v>
      </c>
      <c r="J682" s="8">
        <v>6</v>
      </c>
      <c r="K682" s="17">
        <v>53.52</v>
      </c>
      <c r="L682" s="20">
        <f t="shared" si="927"/>
        <v>17.597666666666665</v>
      </c>
      <c r="M682" s="20">
        <f t="shared" si="928"/>
        <v>59.114866666666664</v>
      </c>
      <c r="N682" s="16">
        <f t="shared" si="929"/>
        <v>91073.096812077361</v>
      </c>
      <c r="O682" s="16">
        <f t="shared" si="930"/>
        <v>110906.28076637237</v>
      </c>
      <c r="P682" s="22">
        <f t="shared" si="923"/>
        <v>0.20215835377248204</v>
      </c>
      <c r="Q682" s="11">
        <f t="shared" si="924"/>
        <v>4236.0305775123707</v>
      </c>
      <c r="R682" s="7">
        <f t="shared" si="932"/>
        <v>662</v>
      </c>
      <c r="S682" s="11">
        <f t="shared" si="925"/>
        <v>10417.307825060632</v>
      </c>
      <c r="T682" s="11">
        <f t="shared" si="926"/>
        <v>13542.500172578822</v>
      </c>
      <c r="W682" s="4">
        <v>9</v>
      </c>
      <c r="AB682" s="4">
        <f t="shared" si="931"/>
        <v>9</v>
      </c>
      <c r="AC682" s="3">
        <f t="shared" si="905"/>
        <v>17</v>
      </c>
      <c r="AD682" s="42">
        <f t="shared" si="906"/>
        <v>35.86</v>
      </c>
      <c r="AE682" s="3">
        <f t="shared" si="907"/>
        <v>59</v>
      </c>
      <c r="AF682" s="42">
        <f t="shared" si="908"/>
        <v>6.8920000000000003</v>
      </c>
      <c r="AJ682" s="3">
        <v>9</v>
      </c>
      <c r="AK682" s="3" t="s">
        <v>2998</v>
      </c>
      <c r="AL682" t="s">
        <v>20</v>
      </c>
    </row>
    <row r="683" spans="1:38" x14ac:dyDescent="0.2">
      <c r="B683" s="4">
        <v>8</v>
      </c>
      <c r="C683" s="13" t="s">
        <v>1139</v>
      </c>
      <c r="D683" s="29">
        <v>1602767</v>
      </c>
      <c r="E683" s="29">
        <v>6561148</v>
      </c>
      <c r="F683" s="23">
        <v>17</v>
      </c>
      <c r="G683" s="10">
        <v>36</v>
      </c>
      <c r="H683" s="38">
        <v>5.76</v>
      </c>
      <c r="I683" s="8">
        <v>59</v>
      </c>
      <c r="J683" s="8">
        <v>9</v>
      </c>
      <c r="K683" s="17">
        <v>32.94</v>
      </c>
      <c r="L683" s="20">
        <f t="shared" si="927"/>
        <v>17.601600000000001</v>
      </c>
      <c r="M683" s="20">
        <f t="shared" si="928"/>
        <v>59.159149999999997</v>
      </c>
      <c r="N683" s="16">
        <f t="shared" si="929"/>
        <v>91058.028815562211</v>
      </c>
      <c r="O683" s="16">
        <f t="shared" si="930"/>
        <v>110906.7320946971</v>
      </c>
      <c r="P683" s="22">
        <f t="shared" si="923"/>
        <v>4.9388756817721182</v>
      </c>
      <c r="Q683" s="11">
        <f t="shared" si="924"/>
        <v>4240.9694531941432</v>
      </c>
      <c r="R683" s="7">
        <f t="shared" si="932"/>
        <v>663</v>
      </c>
      <c r="S683" s="11">
        <f t="shared" si="925"/>
        <v>10413.722880543084</v>
      </c>
      <c r="T683" s="11">
        <f t="shared" si="926"/>
        <v>13537.839744706011</v>
      </c>
      <c r="AB683" s="4">
        <f t="shared" si="931"/>
        <v>0</v>
      </c>
      <c r="AC683" s="3">
        <f t="shared" si="905"/>
        <v>17</v>
      </c>
      <c r="AD683" s="42">
        <f t="shared" si="906"/>
        <v>36.095999999999997</v>
      </c>
      <c r="AE683" s="3">
        <f t="shared" si="907"/>
        <v>59</v>
      </c>
      <c r="AF683" s="42">
        <f t="shared" si="908"/>
        <v>9.5489999999999995</v>
      </c>
      <c r="AJ683" s="3">
        <v>9</v>
      </c>
      <c r="AK683" s="3" t="s">
        <v>2296</v>
      </c>
      <c r="AL683" t="s">
        <v>2414</v>
      </c>
    </row>
    <row r="684" spans="1:38" x14ac:dyDescent="0.2">
      <c r="A684" s="4">
        <v>1</v>
      </c>
      <c r="B684" s="4">
        <v>9</v>
      </c>
      <c r="C684" s="13" t="s">
        <v>1141</v>
      </c>
      <c r="D684" s="29">
        <v>1603329</v>
      </c>
      <c r="E684" s="29">
        <v>6565274</v>
      </c>
      <c r="F684" s="23">
        <v>17</v>
      </c>
      <c r="G684" s="10">
        <v>36</v>
      </c>
      <c r="H684" s="38">
        <v>48.18</v>
      </c>
      <c r="I684" s="8">
        <v>59</v>
      </c>
      <c r="J684" s="8">
        <v>11</v>
      </c>
      <c r="K684" s="17">
        <v>45.72</v>
      </c>
      <c r="L684" s="20">
        <f t="shared" si="927"/>
        <v>17.613383333333335</v>
      </c>
      <c r="M684" s="20">
        <f t="shared" si="928"/>
        <v>59.196033333333332</v>
      </c>
      <c r="N684" s="16">
        <f t="shared" si="929"/>
        <v>91029.018653429244</v>
      </c>
      <c r="O684" s="16">
        <f t="shared" si="930"/>
        <v>110907.32993933716</v>
      </c>
      <c r="P684" s="22">
        <f t="shared" si="923"/>
        <v>4.1640989421482288</v>
      </c>
      <c r="Q684" s="11">
        <f t="shared" si="924"/>
        <v>4245.1335521362917</v>
      </c>
      <c r="R684" s="7">
        <f t="shared" si="932"/>
        <v>664</v>
      </c>
      <c r="S684" s="11">
        <f t="shared" si="925"/>
        <v>10408.249130840186</v>
      </c>
      <c r="T684" s="11">
        <f t="shared" si="926"/>
        <v>13530.723870092243</v>
      </c>
      <c r="U684" s="4">
        <v>9</v>
      </c>
      <c r="AB684" s="4">
        <f>SUM(U684:AA684)+AB685+AB686</f>
        <v>27</v>
      </c>
      <c r="AC684" s="3">
        <f t="shared" si="905"/>
        <v>17</v>
      </c>
      <c r="AD684" s="42">
        <f t="shared" si="906"/>
        <v>36.802999999999997</v>
      </c>
      <c r="AE684" s="3">
        <f t="shared" si="907"/>
        <v>59</v>
      </c>
      <c r="AF684" s="42">
        <f t="shared" si="908"/>
        <v>11.762</v>
      </c>
      <c r="AG684" s="4">
        <v>1</v>
      </c>
      <c r="AJ684" s="3">
        <v>9</v>
      </c>
      <c r="AK684" s="3">
        <v>1</v>
      </c>
      <c r="AL684" t="s">
        <v>107</v>
      </c>
    </row>
    <row r="685" spans="1:38" x14ac:dyDescent="0.2">
      <c r="A685" s="4">
        <v>1</v>
      </c>
      <c r="B685" s="4">
        <v>9</v>
      </c>
      <c r="C685" s="13" t="s">
        <v>2415</v>
      </c>
      <c r="D685" s="29">
        <v>1603329</v>
      </c>
      <c r="E685" s="29">
        <v>6565274</v>
      </c>
      <c r="F685" s="23">
        <v>17</v>
      </c>
      <c r="G685" s="10">
        <v>36</v>
      </c>
      <c r="H685" s="38">
        <v>48.18</v>
      </c>
      <c r="I685" s="8">
        <v>59</v>
      </c>
      <c r="J685" s="8">
        <v>11</v>
      </c>
      <c r="K685" s="17">
        <v>45.72</v>
      </c>
      <c r="L685" s="20">
        <f t="shared" ref="L685:L686" si="947">(H685/60+G685)/60+F685</f>
        <v>17.613383333333335</v>
      </c>
      <c r="M685" s="20">
        <f t="shared" ref="M685:M686" si="948">(K685/60+J685)/60+I685</f>
        <v>59.196033333333332</v>
      </c>
      <c r="N685" s="16">
        <f t="shared" ref="N685:N686" si="949">D685/L685</f>
        <v>91029.018653429244</v>
      </c>
      <c r="O685" s="16">
        <f t="shared" ref="O685:O686" si="950">E685/M685</f>
        <v>110907.32993933716</v>
      </c>
      <c r="P685" s="22">
        <f t="shared" si="923"/>
        <v>0</v>
      </c>
      <c r="Q685" s="11">
        <f t="shared" si="924"/>
        <v>4245.1335521362917</v>
      </c>
      <c r="R685" s="7">
        <f t="shared" si="932"/>
        <v>665</v>
      </c>
      <c r="S685" s="11">
        <f t="shared" si="925"/>
        <v>10392.597628387794</v>
      </c>
      <c r="T685" s="11">
        <f t="shared" si="926"/>
        <v>13510.376916904132</v>
      </c>
      <c r="U685" s="4">
        <v>9</v>
      </c>
      <c r="AB685" s="4">
        <f t="shared" ref="AB685:AB686" si="951">SUM(U685:AA685)</f>
        <v>9</v>
      </c>
      <c r="AC685" s="3">
        <f t="shared" ref="AC685:AC686" si="952">F685</f>
        <v>17</v>
      </c>
      <c r="AD685" s="42">
        <f t="shared" ref="AD685:AD686" si="953">G685+H685/60</f>
        <v>36.802999999999997</v>
      </c>
      <c r="AE685" s="3">
        <f t="shared" ref="AE685:AE686" si="954">I685</f>
        <v>59</v>
      </c>
      <c r="AF685" s="42">
        <f t="shared" ref="AF685:AF686" si="955">J685+K685/60</f>
        <v>11.762</v>
      </c>
      <c r="AG685" s="4">
        <v>1</v>
      </c>
      <c r="AJ685" s="3">
        <v>9</v>
      </c>
      <c r="AK685" s="3">
        <v>1</v>
      </c>
      <c r="AL685" t="s">
        <v>107</v>
      </c>
    </row>
    <row r="686" spans="1:38" x14ac:dyDescent="0.2">
      <c r="A686" s="4">
        <v>1</v>
      </c>
      <c r="B686" s="4">
        <v>9</v>
      </c>
      <c r="C686" s="13" t="s">
        <v>2416</v>
      </c>
      <c r="D686" s="29">
        <v>1603329</v>
      </c>
      <c r="E686" s="29">
        <v>6565274</v>
      </c>
      <c r="F686" s="23">
        <v>17</v>
      </c>
      <c r="G686" s="10">
        <v>36</v>
      </c>
      <c r="H686" s="38">
        <v>48.18</v>
      </c>
      <c r="I686" s="8">
        <v>59</v>
      </c>
      <c r="J686" s="8">
        <v>11</v>
      </c>
      <c r="K686" s="17">
        <v>45.72</v>
      </c>
      <c r="L686" s="20">
        <f t="shared" si="947"/>
        <v>17.613383333333335</v>
      </c>
      <c r="M686" s="20">
        <f t="shared" si="948"/>
        <v>59.196033333333332</v>
      </c>
      <c r="N686" s="16">
        <f t="shared" si="949"/>
        <v>91029.018653429244</v>
      </c>
      <c r="O686" s="16">
        <f t="shared" si="950"/>
        <v>110907.32993933716</v>
      </c>
      <c r="P686" s="22">
        <f t="shared" si="923"/>
        <v>0</v>
      </c>
      <c r="Q686" s="11">
        <f t="shared" si="924"/>
        <v>4245.1335521362917</v>
      </c>
      <c r="R686" s="7">
        <f t="shared" si="932"/>
        <v>666</v>
      </c>
      <c r="S686" s="11">
        <f t="shared" si="925"/>
        <v>10376.99312744427</v>
      </c>
      <c r="T686" s="11">
        <f t="shared" si="926"/>
        <v>13490.09106567755</v>
      </c>
      <c r="U686" s="4">
        <v>9</v>
      </c>
      <c r="AB686" s="4">
        <f t="shared" si="951"/>
        <v>9</v>
      </c>
      <c r="AC686" s="3">
        <f t="shared" si="952"/>
        <v>17</v>
      </c>
      <c r="AD686" s="42">
        <f t="shared" si="953"/>
        <v>36.802999999999997</v>
      </c>
      <c r="AE686" s="3">
        <f t="shared" si="954"/>
        <v>59</v>
      </c>
      <c r="AF686" s="42">
        <f t="shared" si="955"/>
        <v>11.762</v>
      </c>
      <c r="AG686" s="4">
        <v>1</v>
      </c>
      <c r="AJ686" s="3">
        <v>9</v>
      </c>
      <c r="AK686" s="3">
        <v>1</v>
      </c>
      <c r="AL686" t="s">
        <v>107</v>
      </c>
    </row>
    <row r="687" spans="1:38" x14ac:dyDescent="0.2">
      <c r="B687" s="4">
        <v>9</v>
      </c>
      <c r="C687" s="13" t="s">
        <v>1142</v>
      </c>
      <c r="D687" s="29">
        <v>1593500</v>
      </c>
      <c r="E687" s="29">
        <v>6565020</v>
      </c>
      <c r="F687" s="23">
        <v>17</v>
      </c>
      <c r="G687" s="10">
        <v>26</v>
      </c>
      <c r="H687" s="38">
        <v>28.86</v>
      </c>
      <c r="I687" s="8">
        <v>59</v>
      </c>
      <c r="J687" s="8">
        <v>11</v>
      </c>
      <c r="K687" s="17">
        <v>45.66</v>
      </c>
      <c r="L687" s="20">
        <f t="shared" si="927"/>
        <v>17.44135</v>
      </c>
      <c r="M687" s="20">
        <f t="shared" si="928"/>
        <v>59.196016666666665</v>
      </c>
      <c r="N687" s="16">
        <f t="shared" si="929"/>
        <v>91363.340567100604</v>
      </c>
      <c r="O687" s="16">
        <f t="shared" si="930"/>
        <v>110903.07033609525</v>
      </c>
      <c r="P687" s="22">
        <f t="shared" si="923"/>
        <v>9.8322813731097014</v>
      </c>
      <c r="Q687" s="11">
        <f t="shared" si="924"/>
        <v>4254.9658335094009</v>
      </c>
      <c r="R687" s="7">
        <f t="shared" si="932"/>
        <v>667</v>
      </c>
      <c r="S687" s="11">
        <f t="shared" si="925"/>
        <v>10385.433848505703</v>
      </c>
      <c r="T687" s="11">
        <f t="shared" si="926"/>
        <v>13501.064003057414</v>
      </c>
      <c r="V687" s="4">
        <v>9</v>
      </c>
      <c r="Y687" s="4">
        <v>9</v>
      </c>
      <c r="Z687" s="4">
        <v>9</v>
      </c>
      <c r="AB687" s="4">
        <f t="shared" si="931"/>
        <v>27</v>
      </c>
      <c r="AC687" s="3">
        <f t="shared" si="905"/>
        <v>17</v>
      </c>
      <c r="AD687" s="42">
        <f t="shared" si="906"/>
        <v>26.481000000000002</v>
      </c>
      <c r="AE687" s="3">
        <f t="shared" si="907"/>
        <v>59</v>
      </c>
      <c r="AF687" s="42">
        <f t="shared" si="908"/>
        <v>11.760999999999999</v>
      </c>
      <c r="AJ687" s="3">
        <v>9</v>
      </c>
      <c r="AK687" s="3" t="s">
        <v>2296</v>
      </c>
      <c r="AL687" t="s">
        <v>2417</v>
      </c>
    </row>
    <row r="688" spans="1:38" x14ac:dyDescent="0.2">
      <c r="B688" s="4">
        <v>9</v>
      </c>
      <c r="C688" s="13" t="s">
        <v>1143</v>
      </c>
      <c r="D688" s="29">
        <v>1596209</v>
      </c>
      <c r="E688" s="29">
        <v>6571462</v>
      </c>
      <c r="F688" s="23">
        <v>17</v>
      </c>
      <c r="G688" s="10">
        <v>29</v>
      </c>
      <c r="H688" s="38">
        <v>29.7</v>
      </c>
      <c r="I688" s="8">
        <v>59</v>
      </c>
      <c r="J688" s="8">
        <v>15</v>
      </c>
      <c r="K688" s="17">
        <v>11.58</v>
      </c>
      <c r="L688" s="20">
        <f t="shared" si="927"/>
        <v>17.491583333333335</v>
      </c>
      <c r="M688" s="20">
        <f t="shared" si="928"/>
        <v>59.253216666666667</v>
      </c>
      <c r="N688" s="16">
        <f t="shared" si="929"/>
        <v>91255.832567091784</v>
      </c>
      <c r="O688" s="16">
        <f t="shared" si="930"/>
        <v>110904.73006669398</v>
      </c>
      <c r="P688" s="22">
        <f t="shared" si="923"/>
        <v>6.9884222110573706</v>
      </c>
      <c r="Q688" s="11">
        <f t="shared" si="924"/>
        <v>4261.9542557204586</v>
      </c>
      <c r="R688" s="7">
        <f t="shared" si="932"/>
        <v>668</v>
      </c>
      <c r="S688" s="11">
        <f t="shared" si="925"/>
        <v>10386.918455558243</v>
      </c>
      <c r="T688" s="11">
        <f t="shared" si="926"/>
        <v>13502.993992225716</v>
      </c>
      <c r="V688" s="4">
        <v>9</v>
      </c>
      <c r="AB688" s="4">
        <f t="shared" si="931"/>
        <v>9</v>
      </c>
      <c r="AC688" s="3">
        <f t="shared" si="905"/>
        <v>17</v>
      </c>
      <c r="AD688" s="42">
        <f t="shared" si="906"/>
        <v>29.495000000000001</v>
      </c>
      <c r="AE688" s="3">
        <f t="shared" si="907"/>
        <v>59</v>
      </c>
      <c r="AF688" s="42">
        <f t="shared" si="908"/>
        <v>15.193</v>
      </c>
      <c r="AJ688" s="3">
        <v>9</v>
      </c>
      <c r="AK688" s="3">
        <v>1</v>
      </c>
      <c r="AL688" t="s">
        <v>2418</v>
      </c>
    </row>
    <row r="689" spans="1:38" x14ac:dyDescent="0.2">
      <c r="A689" s="4">
        <v>1</v>
      </c>
      <c r="B689" s="4">
        <v>9</v>
      </c>
      <c r="C689" s="13" t="s">
        <v>1144</v>
      </c>
      <c r="D689" s="29">
        <v>1602151</v>
      </c>
      <c r="E689" s="29">
        <v>6569944</v>
      </c>
      <c r="F689" s="23">
        <v>17</v>
      </c>
      <c r="G689" s="10">
        <v>35</v>
      </c>
      <c r="H689" s="38">
        <v>41.88</v>
      </c>
      <c r="I689" s="8">
        <v>59</v>
      </c>
      <c r="J689" s="8">
        <v>14</v>
      </c>
      <c r="K689" s="17">
        <v>17.579999999999998</v>
      </c>
      <c r="L689" s="20">
        <f t="shared" si="927"/>
        <v>17.594966666666668</v>
      </c>
      <c r="M689" s="20">
        <f t="shared" si="928"/>
        <v>59.238216666666666</v>
      </c>
      <c r="N689" s="16">
        <f t="shared" si="929"/>
        <v>91057.347840007264</v>
      </c>
      <c r="O689" s="16">
        <f t="shared" si="930"/>
        <v>110907.18744909325</v>
      </c>
      <c r="P689" s="22">
        <f t="shared" si="923"/>
        <v>6.1328368639643429</v>
      </c>
      <c r="Q689" s="11">
        <f t="shared" si="924"/>
        <v>4268.0870925844229</v>
      </c>
      <c r="R689" s="7">
        <f t="shared" si="932"/>
        <v>669</v>
      </c>
      <c r="S689" s="11">
        <f t="shared" si="925"/>
        <v>10386.316572088848</v>
      </c>
      <c r="T689" s="11">
        <f t="shared" si="926"/>
        <v>13502.211543715503</v>
      </c>
      <c r="U689" s="4">
        <v>9</v>
      </c>
      <c r="V689" s="4">
        <v>9</v>
      </c>
      <c r="W689" s="4">
        <v>9</v>
      </c>
      <c r="AB689" s="4">
        <f t="shared" si="931"/>
        <v>27</v>
      </c>
      <c r="AC689" s="3">
        <f t="shared" si="905"/>
        <v>17</v>
      </c>
      <c r="AD689" s="42">
        <f t="shared" si="906"/>
        <v>35.698</v>
      </c>
      <c r="AE689" s="3">
        <f t="shared" si="907"/>
        <v>59</v>
      </c>
      <c r="AF689" s="42">
        <f t="shared" si="908"/>
        <v>14.292999999999999</v>
      </c>
      <c r="AJ689" s="3">
        <v>7</v>
      </c>
      <c r="AL689" t="s">
        <v>2419</v>
      </c>
    </row>
    <row r="690" spans="1:38" x14ac:dyDescent="0.2">
      <c r="A690" s="4">
        <v>1</v>
      </c>
      <c r="B690" s="4">
        <v>9</v>
      </c>
      <c r="C690" s="13" t="s">
        <v>2421</v>
      </c>
      <c r="D690" s="8">
        <v>1603530</v>
      </c>
      <c r="E690" s="8">
        <v>6564794</v>
      </c>
      <c r="F690" s="23">
        <v>17</v>
      </c>
      <c r="G690" s="10">
        <v>37</v>
      </c>
      <c r="H690" s="38">
        <v>0</v>
      </c>
      <c r="I690" s="8">
        <v>59</v>
      </c>
      <c r="J690" s="8">
        <v>11</v>
      </c>
      <c r="K690" s="17">
        <v>30</v>
      </c>
      <c r="L690" s="20">
        <f t="shared" ref="L690:L709" si="956">(H690/60+G690)/60+F690</f>
        <v>17.616666666666667</v>
      </c>
      <c r="M690" s="20">
        <f t="shared" ref="M690:M709" si="957">(K690/60+J690)/60+I690</f>
        <v>59.19166666666667</v>
      </c>
      <c r="N690" s="16">
        <f t="shared" ref="N690:N709" si="958">D690/L690</f>
        <v>91023.462630085138</v>
      </c>
      <c r="O690" s="16">
        <f t="shared" ref="O690:O709" si="959">E690/M690</f>
        <v>110907.40250598338</v>
      </c>
      <c r="P690" s="22">
        <f t="shared" si="923"/>
        <v>5.3314295456284517</v>
      </c>
      <c r="Q690" s="11">
        <f t="shared" si="924"/>
        <v>4273.4185221300513</v>
      </c>
      <c r="R690" s="7">
        <f t="shared" si="932"/>
        <v>670</v>
      </c>
      <c r="S690" s="11">
        <f t="shared" si="925"/>
        <v>10383.769185116005</v>
      </c>
      <c r="T690" s="11">
        <f t="shared" si="926"/>
        <v>13498.899940650806</v>
      </c>
      <c r="W690" s="4">
        <v>9</v>
      </c>
      <c r="AB690" s="4">
        <f t="shared" ref="AB690:AB709" si="960">SUM(U690:AA690)</f>
        <v>9</v>
      </c>
      <c r="AC690" s="3">
        <f t="shared" si="905"/>
        <v>17</v>
      </c>
      <c r="AD690" s="42">
        <f t="shared" si="906"/>
        <v>37</v>
      </c>
      <c r="AE690" s="3">
        <f t="shared" si="907"/>
        <v>59</v>
      </c>
      <c r="AF690" s="42">
        <f t="shared" si="908"/>
        <v>11.5</v>
      </c>
      <c r="AJ690" s="3">
        <v>9</v>
      </c>
      <c r="AK690" s="3" t="s">
        <v>2998</v>
      </c>
      <c r="AL690" t="s">
        <v>304</v>
      </c>
    </row>
    <row r="691" spans="1:38" x14ac:dyDescent="0.2">
      <c r="B691" s="4">
        <v>9</v>
      </c>
      <c r="C691" s="13" t="s">
        <v>1145</v>
      </c>
      <c r="D691" s="29">
        <v>1604066</v>
      </c>
      <c r="E691" s="29">
        <v>6564923</v>
      </c>
      <c r="F691" s="23">
        <v>17</v>
      </c>
      <c r="G691" s="10">
        <v>37</v>
      </c>
      <c r="H691" s="38">
        <v>33.96</v>
      </c>
      <c r="I691" s="8">
        <v>59</v>
      </c>
      <c r="J691" s="8">
        <v>11</v>
      </c>
      <c r="K691" s="17">
        <v>33.72</v>
      </c>
      <c r="L691" s="20">
        <f t="shared" si="956"/>
        <v>17.626100000000001</v>
      </c>
      <c r="M691" s="20">
        <f t="shared" si="957"/>
        <v>59.192700000000002</v>
      </c>
      <c r="N691" s="16">
        <f t="shared" si="958"/>
        <v>91005.157124945385</v>
      </c>
      <c r="O691" s="16">
        <f t="shared" si="959"/>
        <v>110907.64570631176</v>
      </c>
      <c r="P691" s="22">
        <f t="shared" si="923"/>
        <v>0.55130481586868074</v>
      </c>
      <c r="Q691" s="11">
        <f t="shared" si="924"/>
        <v>4273.9698269459204</v>
      </c>
      <c r="R691" s="7">
        <f t="shared" si="932"/>
        <v>671</v>
      </c>
      <c r="S691" s="11">
        <f t="shared" si="925"/>
        <v>10369.631711278627</v>
      </c>
      <c r="T691" s="11">
        <f t="shared" si="926"/>
        <v>13480.521224662216</v>
      </c>
      <c r="V691" s="4">
        <v>9</v>
      </c>
      <c r="AB691" s="4">
        <f t="shared" si="960"/>
        <v>9</v>
      </c>
      <c r="AC691" s="3">
        <f t="shared" si="905"/>
        <v>17</v>
      </c>
      <c r="AD691" s="42">
        <f t="shared" si="906"/>
        <v>37.566000000000003</v>
      </c>
      <c r="AE691" s="3">
        <f t="shared" si="907"/>
        <v>59</v>
      </c>
      <c r="AF691" s="42">
        <f t="shared" si="908"/>
        <v>11.561999999999999</v>
      </c>
      <c r="AJ691" s="3">
        <v>9</v>
      </c>
      <c r="AK691" s="3">
        <v>1</v>
      </c>
      <c r="AL691" t="s">
        <v>2420</v>
      </c>
    </row>
    <row r="692" spans="1:38" x14ac:dyDescent="0.2">
      <c r="B692" s="4">
        <v>9</v>
      </c>
      <c r="C692" s="13" t="s">
        <v>1146</v>
      </c>
      <c r="D692" s="29">
        <v>1610800</v>
      </c>
      <c r="E692" s="29">
        <v>6562165</v>
      </c>
      <c r="F692" s="23">
        <v>17</v>
      </c>
      <c r="G692" s="10">
        <v>44</v>
      </c>
      <c r="H692" s="38">
        <v>32.880000000000003</v>
      </c>
      <c r="I692" s="8">
        <v>59</v>
      </c>
      <c r="J692" s="8">
        <v>9</v>
      </c>
      <c r="K692" s="17">
        <v>58.5</v>
      </c>
      <c r="L692" s="20">
        <f t="shared" si="956"/>
        <v>17.742466666666665</v>
      </c>
      <c r="M692" s="20">
        <f t="shared" si="957"/>
        <v>59.166249999999998</v>
      </c>
      <c r="N692" s="16">
        <f t="shared" si="958"/>
        <v>90787.827322018362</v>
      </c>
      <c r="O692" s="16">
        <f t="shared" si="959"/>
        <v>110910.61204656371</v>
      </c>
      <c r="P692" s="22">
        <f t="shared" si="923"/>
        <v>7.2769031874829837</v>
      </c>
      <c r="Q692" s="11">
        <f t="shared" si="924"/>
        <v>4281.2467301334036</v>
      </c>
      <c r="R692" s="7">
        <f t="shared" si="932"/>
        <v>672</v>
      </c>
      <c r="S692" s="11">
        <f t="shared" si="925"/>
        <v>10371.829875977948</v>
      </c>
      <c r="T692" s="11">
        <f t="shared" si="926"/>
        <v>13483.378838771334</v>
      </c>
      <c r="AB692" s="4">
        <f t="shared" si="960"/>
        <v>0</v>
      </c>
      <c r="AC692" s="3">
        <f t="shared" si="905"/>
        <v>17</v>
      </c>
      <c r="AD692" s="42">
        <f t="shared" si="906"/>
        <v>44.548000000000002</v>
      </c>
      <c r="AE692" s="3">
        <f t="shared" si="907"/>
        <v>59</v>
      </c>
      <c r="AF692" s="42">
        <f t="shared" si="908"/>
        <v>9.9749999999999996</v>
      </c>
      <c r="AJ692" s="3">
        <v>9</v>
      </c>
      <c r="AK692" s="3">
        <v>1</v>
      </c>
      <c r="AL692" t="s">
        <v>317</v>
      </c>
    </row>
    <row r="693" spans="1:38" x14ac:dyDescent="0.2">
      <c r="A693" s="4">
        <v>1</v>
      </c>
      <c r="B693" s="4">
        <v>9</v>
      </c>
      <c r="C693" s="13" t="s">
        <v>1147</v>
      </c>
      <c r="D693" s="29">
        <v>1613419</v>
      </c>
      <c r="E693" s="29">
        <v>6559679</v>
      </c>
      <c r="F693" s="23">
        <v>17</v>
      </c>
      <c r="G693" s="10">
        <v>47</v>
      </c>
      <c r="H693" s="38">
        <v>12.96</v>
      </c>
      <c r="I693" s="8">
        <v>59</v>
      </c>
      <c r="J693" s="8">
        <v>8</v>
      </c>
      <c r="K693" s="17">
        <v>35.76</v>
      </c>
      <c r="L693" s="20">
        <f t="shared" si="956"/>
        <v>17.786933333333334</v>
      </c>
      <c r="M693" s="20">
        <f t="shared" si="957"/>
        <v>59.143266666666669</v>
      </c>
      <c r="N693" s="16">
        <f t="shared" si="958"/>
        <v>90708.104076400647</v>
      </c>
      <c r="O693" s="16">
        <f t="shared" si="959"/>
        <v>110911.67887243292</v>
      </c>
      <c r="P693" s="22">
        <f t="shared" si="923"/>
        <v>3.6110049847653216</v>
      </c>
      <c r="Q693" s="11">
        <f t="shared" si="924"/>
        <v>4284.8577351181693</v>
      </c>
      <c r="R693" s="7">
        <f t="shared" si="932"/>
        <v>673</v>
      </c>
      <c r="S693" s="11">
        <f t="shared" si="925"/>
        <v>10365.153629676641</v>
      </c>
      <c r="T693" s="11">
        <f t="shared" si="926"/>
        <v>13474.699718579634</v>
      </c>
      <c r="AB693" s="4">
        <f t="shared" si="960"/>
        <v>0</v>
      </c>
      <c r="AC693" s="3">
        <f t="shared" si="905"/>
        <v>17</v>
      </c>
      <c r="AD693" s="42">
        <f t="shared" si="906"/>
        <v>47.216000000000001</v>
      </c>
      <c r="AE693" s="3">
        <f t="shared" si="907"/>
        <v>59</v>
      </c>
      <c r="AF693" s="42">
        <f t="shared" si="908"/>
        <v>8.5960000000000001</v>
      </c>
      <c r="AJ693" s="3">
        <v>9</v>
      </c>
      <c r="AK693" s="3" t="s">
        <v>2998</v>
      </c>
      <c r="AL693" t="s">
        <v>132</v>
      </c>
    </row>
    <row r="694" spans="1:38" x14ac:dyDescent="0.2">
      <c r="B694" s="4">
        <v>7</v>
      </c>
      <c r="C694" s="13" t="s">
        <v>1148</v>
      </c>
      <c r="D694" s="29">
        <v>1615136</v>
      </c>
      <c r="E694" s="29">
        <v>6553129</v>
      </c>
      <c r="F694" s="23">
        <v>17</v>
      </c>
      <c r="G694" s="10">
        <v>48</v>
      </c>
      <c r="H694" s="38">
        <v>48.54</v>
      </c>
      <c r="I694" s="8">
        <v>59</v>
      </c>
      <c r="J694" s="8">
        <v>5</v>
      </c>
      <c r="K694" s="17">
        <v>2.52</v>
      </c>
      <c r="L694" s="20">
        <f t="shared" si="956"/>
        <v>17.813483333333334</v>
      </c>
      <c r="M694" s="20">
        <f t="shared" si="957"/>
        <v>59.084033333333331</v>
      </c>
      <c r="N694" s="16">
        <f t="shared" si="958"/>
        <v>90669.296385041671</v>
      </c>
      <c r="O694" s="16">
        <f t="shared" si="959"/>
        <v>110912.01176177885</v>
      </c>
      <c r="P694" s="22">
        <f t="shared" si="923"/>
        <v>6.7713062993782813</v>
      </c>
      <c r="Q694" s="11">
        <f t="shared" si="924"/>
        <v>4291.6290414175473</v>
      </c>
      <c r="R694" s="7">
        <f t="shared" si="932"/>
        <v>674</v>
      </c>
      <c r="S694" s="11">
        <f t="shared" si="925"/>
        <v>10366.13068164357</v>
      </c>
      <c r="T694" s="11">
        <f t="shared" si="926"/>
        <v>13475.969886136641</v>
      </c>
      <c r="U694" s="4">
        <v>9</v>
      </c>
      <c r="AB694" s="4">
        <f t="shared" si="960"/>
        <v>9</v>
      </c>
      <c r="AC694" s="3">
        <f t="shared" si="905"/>
        <v>17</v>
      </c>
      <c r="AD694" s="42">
        <f t="shared" si="906"/>
        <v>48.808999999999997</v>
      </c>
      <c r="AE694" s="3">
        <f t="shared" si="907"/>
        <v>59</v>
      </c>
      <c r="AF694" s="42">
        <f t="shared" si="908"/>
        <v>5.0419999999999998</v>
      </c>
      <c r="AJ694" s="3">
        <v>9</v>
      </c>
      <c r="AK694" s="3" t="s">
        <v>2998</v>
      </c>
      <c r="AL694" t="s">
        <v>2422</v>
      </c>
    </row>
    <row r="695" spans="1:38" x14ac:dyDescent="0.2">
      <c r="A695" s="4">
        <v>1</v>
      </c>
      <c r="B695" s="4">
        <v>9</v>
      </c>
      <c r="C695" s="13" t="s">
        <v>1149</v>
      </c>
      <c r="D695" s="29">
        <v>1614773</v>
      </c>
      <c r="E695" s="29">
        <v>6550848</v>
      </c>
      <c r="F695" s="23">
        <v>17</v>
      </c>
      <c r="G695" s="10">
        <v>48</v>
      </c>
      <c r="H695" s="38">
        <v>21.42</v>
      </c>
      <c r="I695" s="8">
        <v>59</v>
      </c>
      <c r="J695" s="8">
        <v>3</v>
      </c>
      <c r="K695" s="17">
        <v>49.2</v>
      </c>
      <c r="L695" s="20">
        <f t="shared" si="956"/>
        <v>17.805949999999999</v>
      </c>
      <c r="M695" s="20">
        <f t="shared" si="957"/>
        <v>59.06366666666667</v>
      </c>
      <c r="N695" s="16">
        <f t="shared" si="958"/>
        <v>90687.270266399719</v>
      </c>
      <c r="O695" s="16">
        <f t="shared" si="959"/>
        <v>110911.63772426364</v>
      </c>
      <c r="P695" s="22">
        <f t="shared" si="923"/>
        <v>2.3097034441676705</v>
      </c>
      <c r="Q695" s="11">
        <f t="shared" si="924"/>
        <v>4293.9387448617153</v>
      </c>
      <c r="R695" s="7">
        <f t="shared" si="932"/>
        <v>675</v>
      </c>
      <c r="S695" s="11">
        <f t="shared" si="925"/>
        <v>10356.344113533145</v>
      </c>
      <c r="T695" s="11">
        <f t="shared" si="926"/>
        <v>13463.247347593089</v>
      </c>
      <c r="U695" s="4">
        <v>9</v>
      </c>
      <c r="AB695" s="4">
        <f>SUM(U695:AA695)+AB696+AB697+AB698+AB699+AB700+AB701</f>
        <v>36</v>
      </c>
      <c r="AC695" s="3">
        <f t="shared" si="905"/>
        <v>17</v>
      </c>
      <c r="AD695" s="42">
        <f t="shared" si="906"/>
        <v>48.356999999999999</v>
      </c>
      <c r="AE695" s="3">
        <f t="shared" si="907"/>
        <v>59</v>
      </c>
      <c r="AF695" s="42">
        <f t="shared" si="908"/>
        <v>3.8200000000000003</v>
      </c>
      <c r="AG695" s="4">
        <v>1</v>
      </c>
      <c r="AJ695" s="3">
        <v>9</v>
      </c>
      <c r="AK695" s="3">
        <v>1</v>
      </c>
      <c r="AL695" t="s">
        <v>417</v>
      </c>
    </row>
    <row r="696" spans="1:38" x14ac:dyDescent="0.2">
      <c r="B696" s="4">
        <v>9</v>
      </c>
      <c r="C696" s="13" t="s">
        <v>1165</v>
      </c>
      <c r="D696" s="29">
        <v>1619359</v>
      </c>
      <c r="E696" s="29">
        <v>6549536</v>
      </c>
      <c r="F696" s="23">
        <v>17</v>
      </c>
      <c r="G696" s="10">
        <v>53</v>
      </c>
      <c r="H696" s="38">
        <v>6.42</v>
      </c>
      <c r="I696" s="8">
        <v>59</v>
      </c>
      <c r="J696" s="8">
        <v>3</v>
      </c>
      <c r="K696" s="17">
        <v>2.34</v>
      </c>
      <c r="L696" s="20">
        <f t="shared" ref="L696:L698" si="961">(H696/60+G696)/60+F696</f>
        <v>17.885116666666665</v>
      </c>
      <c r="M696" s="20">
        <f t="shared" ref="M696:M698" si="962">(K696/60+J696)/60+I696</f>
        <v>59.050649999999997</v>
      </c>
      <c r="N696" s="16">
        <f t="shared" ref="N696:N698" si="963">D696/L696</f>
        <v>90542.266521418656</v>
      </c>
      <c r="O696" s="16">
        <f t="shared" ref="O696:O698" si="964">E696/M696</f>
        <v>110913.8680099203</v>
      </c>
      <c r="P696" s="22">
        <f t="shared" si="923"/>
        <v>4.7699832284820456</v>
      </c>
      <c r="Q696" s="11">
        <f t="shared" si="924"/>
        <v>4298.7087280901978</v>
      </c>
      <c r="R696" s="7">
        <f t="shared" si="932"/>
        <v>676</v>
      </c>
      <c r="S696" s="11">
        <f t="shared" si="925"/>
        <v>10352.511552264559</v>
      </c>
      <c r="T696" s="11">
        <f t="shared" si="926"/>
        <v>13458.265017943928</v>
      </c>
      <c r="U696" s="4">
        <v>9</v>
      </c>
      <c r="AB696" s="4">
        <f t="shared" ref="AB696:AB698" si="965">SUM(U696:AA696)</f>
        <v>9</v>
      </c>
      <c r="AC696" s="3">
        <f t="shared" si="905"/>
        <v>17</v>
      </c>
      <c r="AD696" s="42">
        <f t="shared" si="906"/>
        <v>53.106999999999999</v>
      </c>
      <c r="AE696" s="3">
        <f t="shared" si="907"/>
        <v>59</v>
      </c>
      <c r="AF696" s="42">
        <f t="shared" si="908"/>
        <v>3.0390000000000001</v>
      </c>
      <c r="AG696" s="4">
        <v>1</v>
      </c>
      <c r="AJ696" s="3">
        <v>9</v>
      </c>
      <c r="AK696" s="3">
        <v>1</v>
      </c>
      <c r="AL696" t="s">
        <v>418</v>
      </c>
    </row>
    <row r="697" spans="1:38" x14ac:dyDescent="0.2">
      <c r="B697" s="4">
        <v>9</v>
      </c>
      <c r="C697" s="13" t="s">
        <v>2423</v>
      </c>
      <c r="D697" s="29">
        <v>1619359</v>
      </c>
      <c r="E697" s="29">
        <v>6549536</v>
      </c>
      <c r="F697" s="23">
        <v>17</v>
      </c>
      <c r="G697" s="10">
        <v>53</v>
      </c>
      <c r="H697" s="38">
        <v>6.42</v>
      </c>
      <c r="I697" s="8">
        <v>59</v>
      </c>
      <c r="J697" s="8">
        <v>3</v>
      </c>
      <c r="K697" s="17">
        <v>2.34</v>
      </c>
      <c r="L697" s="20">
        <f t="shared" ref="L697" si="966">(H697/60+G697)/60+F697</f>
        <v>17.885116666666665</v>
      </c>
      <c r="M697" s="20">
        <f t="shared" ref="M697" si="967">(K697/60+J697)/60+I697</f>
        <v>59.050649999999997</v>
      </c>
      <c r="N697" s="16">
        <f t="shared" ref="N697" si="968">D697/L697</f>
        <v>90542.266521418656</v>
      </c>
      <c r="O697" s="16">
        <f t="shared" ref="O697" si="969">E697/M697</f>
        <v>110913.8680099203</v>
      </c>
      <c r="P697" s="22">
        <f t="shared" si="923"/>
        <v>0</v>
      </c>
      <c r="Q697" s="11">
        <f t="shared" si="924"/>
        <v>4298.7087280901978</v>
      </c>
      <c r="R697" s="7">
        <f t="shared" si="932"/>
        <v>677</v>
      </c>
      <c r="S697" s="11">
        <f t="shared" si="925"/>
        <v>10337.219806987949</v>
      </c>
      <c r="T697" s="11">
        <f t="shared" si="926"/>
        <v>13438.385749084333</v>
      </c>
      <c r="AB697" s="4">
        <f t="shared" ref="AB697" si="970">SUM(U697:AA697)</f>
        <v>0</v>
      </c>
      <c r="AC697" s="3">
        <f t="shared" ref="AC697" si="971">F697</f>
        <v>17</v>
      </c>
      <c r="AD697" s="42">
        <f t="shared" ref="AD697" si="972">G697+H697/60</f>
        <v>53.106999999999999</v>
      </c>
      <c r="AE697" s="3">
        <f t="shared" ref="AE697" si="973">I697</f>
        <v>59</v>
      </c>
      <c r="AF697" s="42">
        <f t="shared" ref="AF697" si="974">J697+K697/60</f>
        <v>3.0390000000000001</v>
      </c>
      <c r="AJ697" s="3">
        <v>9</v>
      </c>
      <c r="AK697" s="3">
        <v>1</v>
      </c>
      <c r="AL697" t="s">
        <v>418</v>
      </c>
    </row>
    <row r="698" spans="1:38" x14ac:dyDescent="0.2">
      <c r="B698" s="4">
        <v>8</v>
      </c>
      <c r="C698" s="13" t="s">
        <v>1150</v>
      </c>
      <c r="D698" s="29">
        <v>1619715</v>
      </c>
      <c r="E698" s="29">
        <v>6548972</v>
      </c>
      <c r="F698" s="23">
        <v>17</v>
      </c>
      <c r="G698" s="10">
        <v>53</v>
      </c>
      <c r="H698" s="38">
        <v>27.66</v>
      </c>
      <c r="I698" s="8">
        <v>59</v>
      </c>
      <c r="J698" s="8">
        <v>2</v>
      </c>
      <c r="K698" s="17">
        <v>43.74</v>
      </c>
      <c r="L698" s="20">
        <f t="shared" si="961"/>
        <v>17.891016666666665</v>
      </c>
      <c r="M698" s="20">
        <f t="shared" si="962"/>
        <v>59.045483333333337</v>
      </c>
      <c r="N698" s="16">
        <f t="shared" si="963"/>
        <v>90532.306250529829</v>
      </c>
      <c r="O698" s="16">
        <f t="shared" si="964"/>
        <v>110914.02136601473</v>
      </c>
      <c r="P698" s="22">
        <f t="shared" si="923"/>
        <v>0.66695726999561222</v>
      </c>
      <c r="Q698" s="11">
        <f t="shared" si="924"/>
        <v>4299.3756853601935</v>
      </c>
      <c r="R698" s="7">
        <f t="shared" si="932"/>
        <v>678</v>
      </c>
      <c r="S698" s="11">
        <f t="shared" si="925"/>
        <v>10323.574654522707</v>
      </c>
      <c r="T698" s="11">
        <f t="shared" si="926"/>
        <v>13420.647050879519</v>
      </c>
      <c r="AB698" s="4">
        <f t="shared" si="965"/>
        <v>0</v>
      </c>
      <c r="AC698" s="3">
        <f t="shared" si="905"/>
        <v>17</v>
      </c>
      <c r="AD698" s="42">
        <f t="shared" si="906"/>
        <v>53.460999999999999</v>
      </c>
      <c r="AE698" s="3">
        <f t="shared" si="907"/>
        <v>59</v>
      </c>
      <c r="AF698" s="42">
        <f t="shared" si="908"/>
        <v>2.7290000000000001</v>
      </c>
      <c r="AJ698" s="3">
        <v>5</v>
      </c>
      <c r="AL698" t="s">
        <v>158</v>
      </c>
    </row>
    <row r="699" spans="1:38" x14ac:dyDescent="0.2">
      <c r="B699" s="4">
        <v>8</v>
      </c>
      <c r="C699" s="13" t="s">
        <v>2424</v>
      </c>
      <c r="D699" s="29">
        <v>1619715</v>
      </c>
      <c r="E699" s="29">
        <v>6548972</v>
      </c>
      <c r="F699" s="23">
        <v>17</v>
      </c>
      <c r="G699" s="10">
        <v>53</v>
      </c>
      <c r="H699" s="38">
        <v>27.66</v>
      </c>
      <c r="I699" s="8">
        <v>59</v>
      </c>
      <c r="J699" s="8">
        <v>2</v>
      </c>
      <c r="K699" s="17">
        <v>43.74</v>
      </c>
      <c r="L699" s="20">
        <f t="shared" ref="L699:L700" si="975">(H699/60+G699)/60+F699</f>
        <v>17.891016666666665</v>
      </c>
      <c r="M699" s="20">
        <f t="shared" ref="M699:M700" si="976">(K699/60+J699)/60+I699</f>
        <v>59.045483333333337</v>
      </c>
      <c r="N699" s="16">
        <f t="shared" ref="N699:N700" si="977">D699/L699</f>
        <v>90532.306250529829</v>
      </c>
      <c r="O699" s="16">
        <f t="shared" ref="O699:O700" si="978">E699/M699</f>
        <v>110914.02136601473</v>
      </c>
      <c r="P699" s="22">
        <f t="shared" si="923"/>
        <v>0</v>
      </c>
      <c r="Q699" s="11">
        <f t="shared" si="924"/>
        <v>4299.3756853601935</v>
      </c>
      <c r="R699" s="7">
        <f t="shared" si="932"/>
        <v>679</v>
      </c>
      <c r="S699" s="11">
        <f t="shared" si="925"/>
        <v>10308.37056813902</v>
      </c>
      <c r="T699" s="11">
        <f t="shared" si="926"/>
        <v>13400.881738580727</v>
      </c>
      <c r="AB699" s="4">
        <f t="shared" ref="AB699:AB700" si="979">SUM(U699:AA699)</f>
        <v>0</v>
      </c>
      <c r="AC699" s="3">
        <f t="shared" ref="AC699:AC700" si="980">F699</f>
        <v>17</v>
      </c>
      <c r="AD699" s="42">
        <f t="shared" ref="AD699:AD700" si="981">G699+H699/60</f>
        <v>53.460999999999999</v>
      </c>
      <c r="AE699" s="3">
        <f t="shared" ref="AE699:AE700" si="982">I699</f>
        <v>59</v>
      </c>
      <c r="AF699" s="42">
        <f t="shared" ref="AF699:AF700" si="983">J699+K699/60</f>
        <v>2.7290000000000001</v>
      </c>
      <c r="AJ699" s="3">
        <v>5</v>
      </c>
      <c r="AL699" t="s">
        <v>158</v>
      </c>
    </row>
    <row r="700" spans="1:38" x14ac:dyDescent="0.2">
      <c r="B700" s="4">
        <v>8</v>
      </c>
      <c r="C700" s="13" t="s">
        <v>2425</v>
      </c>
      <c r="D700" s="29">
        <v>1619715</v>
      </c>
      <c r="E700" s="29">
        <v>6548972</v>
      </c>
      <c r="F700" s="23">
        <v>17</v>
      </c>
      <c r="G700" s="10">
        <v>53</v>
      </c>
      <c r="H700" s="38">
        <v>27.66</v>
      </c>
      <c r="I700" s="8">
        <v>59</v>
      </c>
      <c r="J700" s="8">
        <v>2</v>
      </c>
      <c r="K700" s="17">
        <v>43.74</v>
      </c>
      <c r="L700" s="20">
        <f t="shared" si="975"/>
        <v>17.891016666666665</v>
      </c>
      <c r="M700" s="20">
        <f t="shared" si="976"/>
        <v>59.045483333333337</v>
      </c>
      <c r="N700" s="16">
        <f t="shared" si="977"/>
        <v>90532.306250529829</v>
      </c>
      <c r="O700" s="16">
        <f t="shared" si="978"/>
        <v>110914.02136601473</v>
      </c>
      <c r="P700" s="22">
        <f t="shared" si="923"/>
        <v>0</v>
      </c>
      <c r="Q700" s="11">
        <f t="shared" si="924"/>
        <v>4299.3756853601935</v>
      </c>
      <c r="R700" s="7">
        <f t="shared" si="932"/>
        <v>680</v>
      </c>
      <c r="S700" s="11">
        <f t="shared" si="925"/>
        <v>10293.211199656464</v>
      </c>
      <c r="T700" s="11">
        <f t="shared" si="926"/>
        <v>13381.174559553403</v>
      </c>
      <c r="AB700" s="4">
        <f t="shared" si="979"/>
        <v>0</v>
      </c>
      <c r="AC700" s="3">
        <f t="shared" si="980"/>
        <v>17</v>
      </c>
      <c r="AD700" s="42">
        <f t="shared" si="981"/>
        <v>53.460999999999999</v>
      </c>
      <c r="AE700" s="3">
        <f t="shared" si="982"/>
        <v>59</v>
      </c>
      <c r="AF700" s="42">
        <f t="shared" si="983"/>
        <v>2.7290000000000001</v>
      </c>
      <c r="AJ700" s="3">
        <v>5</v>
      </c>
      <c r="AL700" t="s">
        <v>158</v>
      </c>
    </row>
    <row r="701" spans="1:38" x14ac:dyDescent="0.2">
      <c r="B701" s="4">
        <v>9</v>
      </c>
      <c r="C701" s="13" t="s">
        <v>1151</v>
      </c>
      <c r="D701" s="29">
        <v>1619779</v>
      </c>
      <c r="E701" s="29">
        <v>6548845</v>
      </c>
      <c r="F701" s="23">
        <v>17</v>
      </c>
      <c r="G701" s="10">
        <v>53</v>
      </c>
      <c r="H701" s="38">
        <v>31.38</v>
      </c>
      <c r="I701" s="8">
        <v>59</v>
      </c>
      <c r="J701" s="8">
        <v>2</v>
      </c>
      <c r="K701" s="17">
        <v>39.6</v>
      </c>
      <c r="L701" s="20">
        <f t="shared" si="956"/>
        <v>17.892050000000001</v>
      </c>
      <c r="M701" s="20">
        <f t="shared" si="957"/>
        <v>59.044333333333334</v>
      </c>
      <c r="N701" s="16">
        <f t="shared" si="958"/>
        <v>90530.65467623889</v>
      </c>
      <c r="O701" s="16">
        <f t="shared" si="959"/>
        <v>110914.03070009541</v>
      </c>
      <c r="P701" s="22">
        <f t="shared" si="923"/>
        <v>0.14221462653327893</v>
      </c>
      <c r="Q701" s="11">
        <f t="shared" si="924"/>
        <v>4299.5178999867267</v>
      </c>
      <c r="R701" s="7">
        <f t="shared" si="932"/>
        <v>681</v>
      </c>
      <c r="S701" s="11">
        <f t="shared" si="925"/>
        <v>10278.436330658431</v>
      </c>
      <c r="T701" s="11">
        <f t="shared" si="926"/>
        <v>13361.96722985596</v>
      </c>
      <c r="U701" s="4">
        <v>9</v>
      </c>
      <c r="W701" s="4">
        <v>9</v>
      </c>
      <c r="AB701" s="4">
        <f t="shared" si="960"/>
        <v>18</v>
      </c>
      <c r="AC701" s="3">
        <f t="shared" si="905"/>
        <v>17</v>
      </c>
      <c r="AD701" s="42">
        <f t="shared" si="906"/>
        <v>53.523000000000003</v>
      </c>
      <c r="AE701" s="3">
        <f t="shared" si="907"/>
        <v>59</v>
      </c>
      <c r="AF701" s="42">
        <f t="shared" si="908"/>
        <v>2.66</v>
      </c>
      <c r="AG701" s="4">
        <v>1</v>
      </c>
      <c r="AJ701" s="3">
        <v>9</v>
      </c>
      <c r="AK701" s="3">
        <v>1</v>
      </c>
      <c r="AL701" t="s">
        <v>158</v>
      </c>
    </row>
    <row r="702" spans="1:38" x14ac:dyDescent="0.2">
      <c r="B702" s="4">
        <v>7</v>
      </c>
      <c r="C702" s="13" t="s">
        <v>1152</v>
      </c>
      <c r="D702" s="29">
        <v>1614921</v>
      </c>
      <c r="E702" s="29">
        <v>6547806</v>
      </c>
      <c r="F702" s="23">
        <v>17</v>
      </c>
      <c r="G702" s="10">
        <v>48</v>
      </c>
      <c r="H702" s="38">
        <v>24.96</v>
      </c>
      <c r="I702" s="8">
        <v>59</v>
      </c>
      <c r="J702" s="8">
        <v>2</v>
      </c>
      <c r="K702" s="17">
        <v>10.8</v>
      </c>
      <c r="L702" s="20">
        <f t="shared" si="956"/>
        <v>17.806933333333333</v>
      </c>
      <c r="M702" s="20">
        <f t="shared" si="957"/>
        <v>59.036333333333332</v>
      </c>
      <c r="N702" s="16">
        <f t="shared" si="958"/>
        <v>90690.573709117045</v>
      </c>
      <c r="O702" s="16">
        <f t="shared" si="959"/>
        <v>110911.46130349107</v>
      </c>
      <c r="P702" s="22">
        <f t="shared" si="923"/>
        <v>4.9678652356922886</v>
      </c>
      <c r="Q702" s="11">
        <f t="shared" si="924"/>
        <v>4304.4857652224191</v>
      </c>
      <c r="R702" s="7">
        <f t="shared" si="932"/>
        <v>682</v>
      </c>
      <c r="S702" s="11">
        <f t="shared" si="925"/>
        <v>10275.224084724485</v>
      </c>
      <c r="T702" s="11">
        <f t="shared" si="926"/>
        <v>13357.791310141831</v>
      </c>
      <c r="U702" s="4">
        <v>9</v>
      </c>
      <c r="AB702" s="4">
        <f t="shared" si="960"/>
        <v>9</v>
      </c>
      <c r="AC702" s="3">
        <f t="shared" si="905"/>
        <v>17</v>
      </c>
      <c r="AD702" s="42">
        <f t="shared" si="906"/>
        <v>48.415999999999997</v>
      </c>
      <c r="AE702" s="3">
        <f t="shared" si="907"/>
        <v>59</v>
      </c>
      <c r="AF702" s="42">
        <f t="shared" si="908"/>
        <v>2.1800000000000002</v>
      </c>
      <c r="AG702" s="4">
        <v>1</v>
      </c>
      <c r="AJ702" s="3">
        <v>9</v>
      </c>
      <c r="AK702" s="3">
        <v>1</v>
      </c>
      <c r="AL702" t="s">
        <v>293</v>
      </c>
    </row>
    <row r="703" spans="1:38" x14ac:dyDescent="0.2">
      <c r="A703" s="4">
        <v>1</v>
      </c>
      <c r="B703" s="4">
        <v>9</v>
      </c>
      <c r="C703" s="13" t="s">
        <v>1153</v>
      </c>
      <c r="D703" s="29">
        <v>1615767</v>
      </c>
      <c r="E703" s="29">
        <v>6545551</v>
      </c>
      <c r="F703" s="23">
        <v>17</v>
      </c>
      <c r="G703" s="10">
        <v>49</v>
      </c>
      <c r="H703" s="38">
        <v>13.74</v>
      </c>
      <c r="I703" s="8">
        <v>59</v>
      </c>
      <c r="J703" s="8">
        <v>0</v>
      </c>
      <c r="K703" s="17">
        <v>57.18</v>
      </c>
      <c r="L703" s="20">
        <f t="shared" si="956"/>
        <v>17.820483333333332</v>
      </c>
      <c r="M703" s="20">
        <f t="shared" si="957"/>
        <v>59.015883333333335</v>
      </c>
      <c r="N703" s="16">
        <f t="shared" si="958"/>
        <v>90669.08959633531</v>
      </c>
      <c r="O703" s="16">
        <f t="shared" si="959"/>
        <v>110911.68394497187</v>
      </c>
      <c r="P703" s="22">
        <f t="shared" si="923"/>
        <v>2.4084727525965497</v>
      </c>
      <c r="Q703" s="11">
        <f t="shared" si="924"/>
        <v>4306.894237975016</v>
      </c>
      <c r="R703" s="7">
        <f t="shared" si="932"/>
        <v>683</v>
      </c>
      <c r="S703" s="11">
        <f t="shared" si="925"/>
        <v>10265.920672654942</v>
      </c>
      <c r="T703" s="11">
        <f t="shared" si="926"/>
        <v>13345.696874451425</v>
      </c>
      <c r="AB703" s="4">
        <f t="shared" si="960"/>
        <v>0</v>
      </c>
      <c r="AC703" s="3">
        <f t="shared" si="905"/>
        <v>17</v>
      </c>
      <c r="AD703" s="42">
        <f t="shared" si="906"/>
        <v>49.228999999999999</v>
      </c>
      <c r="AE703" s="3">
        <f t="shared" si="907"/>
        <v>59</v>
      </c>
      <c r="AF703" s="42">
        <f t="shared" si="908"/>
        <v>0.95299999999999996</v>
      </c>
      <c r="AJ703" s="3">
        <v>7</v>
      </c>
      <c r="AL703" t="s">
        <v>286</v>
      </c>
    </row>
    <row r="704" spans="1:38" x14ac:dyDescent="0.2">
      <c r="A704" s="4">
        <v>1</v>
      </c>
      <c r="B704" s="4">
        <v>9</v>
      </c>
      <c r="C704" s="13" t="s">
        <v>2428</v>
      </c>
      <c r="D704" s="29">
        <v>1615735</v>
      </c>
      <c r="E704" s="29">
        <v>6545524</v>
      </c>
      <c r="F704" s="23">
        <v>17</v>
      </c>
      <c r="G704" s="10">
        <v>49</v>
      </c>
      <c r="H704" s="38">
        <v>11.7</v>
      </c>
      <c r="I704" s="8">
        <v>59</v>
      </c>
      <c r="J704" s="8">
        <v>0</v>
      </c>
      <c r="K704" s="17">
        <v>56.34</v>
      </c>
      <c r="L704" s="20">
        <f t="shared" ref="L704" si="984">(H704/60+G704)/60+F704</f>
        <v>17.819916666666668</v>
      </c>
      <c r="M704" s="20">
        <f t="shared" ref="M704" si="985">(K704/60+J704)/60+I704</f>
        <v>59.015650000000001</v>
      </c>
      <c r="N704" s="16">
        <f t="shared" ref="N704" si="986">D704/L704</f>
        <v>90670.177095852487</v>
      </c>
      <c r="O704" s="16">
        <f t="shared" ref="O704" si="987">E704/M704</f>
        <v>110911.66495666828</v>
      </c>
      <c r="P704" s="22">
        <f t="shared" si="923"/>
        <v>4.1868842830916644E-2</v>
      </c>
      <c r="Q704" s="11">
        <f t="shared" si="924"/>
        <v>4306.9361068178468</v>
      </c>
      <c r="R704" s="7">
        <f t="shared" si="932"/>
        <v>684</v>
      </c>
      <c r="S704" s="11">
        <f t="shared" si="925"/>
        <v>10251.011669443647</v>
      </c>
      <c r="T704" s="11">
        <f t="shared" si="926"/>
        <v>13326.315170276743</v>
      </c>
      <c r="AB704" s="4">
        <f t="shared" ref="AB704" si="988">SUM(U704:AA704)</f>
        <v>0</v>
      </c>
      <c r="AC704" s="3">
        <f t="shared" ref="AC704" si="989">F704</f>
        <v>17</v>
      </c>
      <c r="AD704" s="42">
        <f t="shared" ref="AD704" si="990">G704+H704/60</f>
        <v>49.195</v>
      </c>
      <c r="AE704" s="3">
        <f t="shared" ref="AE704" si="991">I704</f>
        <v>59</v>
      </c>
      <c r="AF704" s="42">
        <f t="shared" ref="AF704" si="992">J704+K704/60</f>
        <v>0.93900000000000006</v>
      </c>
      <c r="AJ704" s="3">
        <v>7</v>
      </c>
      <c r="AL704" t="s">
        <v>286</v>
      </c>
    </row>
    <row r="705" spans="1:38" x14ac:dyDescent="0.2">
      <c r="B705" s="4">
        <v>7</v>
      </c>
      <c r="C705" s="13" t="s">
        <v>1155</v>
      </c>
      <c r="D705" s="29">
        <v>1614165</v>
      </c>
      <c r="E705" s="29">
        <v>6542476</v>
      </c>
      <c r="F705" s="23">
        <v>17</v>
      </c>
      <c r="G705" s="10">
        <v>47</v>
      </c>
      <c r="H705" s="38">
        <v>27.66</v>
      </c>
      <c r="I705" s="8">
        <v>58</v>
      </c>
      <c r="J705" s="8">
        <v>59</v>
      </c>
      <c r="K705" s="17">
        <v>19.440000000000001</v>
      </c>
      <c r="L705" s="20">
        <f t="shared" si="956"/>
        <v>17.791016666666668</v>
      </c>
      <c r="M705" s="20">
        <f t="shared" si="957"/>
        <v>58.988733333333336</v>
      </c>
      <c r="N705" s="16">
        <f t="shared" si="958"/>
        <v>90729.216336709258</v>
      </c>
      <c r="O705" s="16">
        <f t="shared" si="959"/>
        <v>110910.60326774266</v>
      </c>
      <c r="P705" s="22">
        <f t="shared" si="923"/>
        <v>3.428586297586806</v>
      </c>
      <c r="Q705" s="11">
        <f t="shared" si="924"/>
        <v>4310.3646931154335</v>
      </c>
      <c r="R705" s="7">
        <f t="shared" si="932"/>
        <v>685</v>
      </c>
      <c r="S705" s="11">
        <f t="shared" si="925"/>
        <v>10244.195212250987</v>
      </c>
      <c r="T705" s="11">
        <f t="shared" si="926"/>
        <v>13317.453775926282</v>
      </c>
      <c r="U705" s="4">
        <v>9</v>
      </c>
      <c r="AB705" s="4">
        <f t="shared" si="960"/>
        <v>9</v>
      </c>
      <c r="AC705" s="3">
        <f t="shared" si="905"/>
        <v>17</v>
      </c>
      <c r="AD705" s="42">
        <f t="shared" si="906"/>
        <v>47.460999999999999</v>
      </c>
      <c r="AE705" s="3">
        <f t="shared" si="907"/>
        <v>58</v>
      </c>
      <c r="AF705" s="42">
        <f t="shared" si="908"/>
        <v>59.323999999999998</v>
      </c>
      <c r="AG705" s="4">
        <v>1</v>
      </c>
      <c r="AJ705" s="3">
        <v>8</v>
      </c>
      <c r="AL705" t="s">
        <v>56</v>
      </c>
    </row>
    <row r="706" spans="1:38" x14ac:dyDescent="0.2">
      <c r="B706" s="4">
        <v>9</v>
      </c>
      <c r="C706" s="13" t="s">
        <v>1154</v>
      </c>
      <c r="D706" s="29">
        <v>1615929</v>
      </c>
      <c r="E706" s="29">
        <v>6542292</v>
      </c>
      <c r="F706" s="23">
        <v>17</v>
      </c>
      <c r="G706" s="10">
        <v>49</v>
      </c>
      <c r="H706" s="38">
        <v>17.760000000000002</v>
      </c>
      <c r="I706" s="8">
        <v>58</v>
      </c>
      <c r="J706" s="8">
        <v>59</v>
      </c>
      <c r="K706" s="17">
        <v>11.76</v>
      </c>
      <c r="L706" s="20">
        <f t="shared" si="956"/>
        <v>17.8216</v>
      </c>
      <c r="M706" s="20">
        <f t="shared" si="957"/>
        <v>58.986600000000003</v>
      </c>
      <c r="N706" s="16">
        <f t="shared" si="958"/>
        <v>90672.498541096196</v>
      </c>
      <c r="O706" s="16">
        <f t="shared" si="959"/>
        <v>110911.49515313646</v>
      </c>
      <c r="P706" s="22">
        <f t="shared" si="923"/>
        <v>1.7735704102177619</v>
      </c>
      <c r="Q706" s="11">
        <f t="shared" si="924"/>
        <v>4312.1382635256514</v>
      </c>
      <c r="R706" s="7">
        <f t="shared" si="932"/>
        <v>686</v>
      </c>
      <c r="S706" s="11">
        <f t="shared" si="925"/>
        <v>10233.470981078368</v>
      </c>
      <c r="T706" s="11">
        <f t="shared" si="926"/>
        <v>13303.512275401879</v>
      </c>
      <c r="U706" s="4">
        <v>9</v>
      </c>
      <c r="V706" s="4">
        <v>9</v>
      </c>
      <c r="AB706" s="4">
        <f t="shared" si="960"/>
        <v>18</v>
      </c>
      <c r="AC706" s="3">
        <f t="shared" si="905"/>
        <v>17</v>
      </c>
      <c r="AD706" s="42">
        <f t="shared" si="906"/>
        <v>49.295999999999999</v>
      </c>
      <c r="AE706" s="3">
        <f t="shared" si="907"/>
        <v>58</v>
      </c>
      <c r="AF706" s="42">
        <f t="shared" si="908"/>
        <v>59.195999999999998</v>
      </c>
      <c r="AJ706" s="3">
        <v>9</v>
      </c>
      <c r="AK706" s="3">
        <v>1</v>
      </c>
      <c r="AL706" t="s">
        <v>2429</v>
      </c>
    </row>
    <row r="707" spans="1:38" x14ac:dyDescent="0.2">
      <c r="B707" s="4">
        <v>8</v>
      </c>
      <c r="C707" s="13" t="s">
        <v>1156</v>
      </c>
      <c r="D707" s="29">
        <v>1617200</v>
      </c>
      <c r="E707" s="29">
        <v>6542334</v>
      </c>
      <c r="F707" s="23">
        <v>17</v>
      </c>
      <c r="G707" s="10">
        <v>50</v>
      </c>
      <c r="H707" s="38">
        <v>37.380000000000003</v>
      </c>
      <c r="I707" s="8">
        <v>58</v>
      </c>
      <c r="J707" s="8">
        <v>59</v>
      </c>
      <c r="K707" s="17">
        <v>11.88</v>
      </c>
      <c r="L707" s="20">
        <f t="shared" si="956"/>
        <v>17.843716666666666</v>
      </c>
      <c r="M707" s="20">
        <f t="shared" si="957"/>
        <v>58.98663333333333</v>
      </c>
      <c r="N707" s="16">
        <f t="shared" si="958"/>
        <v>90631.342685520489</v>
      </c>
      <c r="O707" s="16">
        <f t="shared" si="959"/>
        <v>110912.14450279414</v>
      </c>
      <c r="P707" s="22">
        <f t="shared" si="923"/>
        <v>1.271693752441994</v>
      </c>
      <c r="Q707" s="11">
        <f t="shared" si="924"/>
        <v>4313.4099572780933</v>
      </c>
      <c r="R707" s="7">
        <f t="shared" si="932"/>
        <v>687</v>
      </c>
      <c r="S707" s="11">
        <f t="shared" si="925"/>
        <v>10221.588661497432</v>
      </c>
      <c r="T707" s="11">
        <f t="shared" si="926"/>
        <v>13288.065259946661</v>
      </c>
      <c r="U707" s="4">
        <v>9</v>
      </c>
      <c r="AB707" s="4">
        <f t="shared" si="960"/>
        <v>9</v>
      </c>
      <c r="AC707" s="3">
        <f t="shared" si="905"/>
        <v>17</v>
      </c>
      <c r="AD707" s="42">
        <f t="shared" si="906"/>
        <v>50.622999999999998</v>
      </c>
      <c r="AE707" s="3">
        <f t="shared" si="907"/>
        <v>58</v>
      </c>
      <c r="AF707" s="42">
        <f t="shared" si="908"/>
        <v>59.198</v>
      </c>
      <c r="AG707" s="4">
        <v>1</v>
      </c>
      <c r="AJ707" s="3">
        <v>9</v>
      </c>
      <c r="AK707" s="3">
        <v>1</v>
      </c>
      <c r="AL707" t="s">
        <v>293</v>
      </c>
    </row>
    <row r="708" spans="1:38" x14ac:dyDescent="0.2">
      <c r="B708" s="4">
        <v>8</v>
      </c>
      <c r="C708" s="13" t="s">
        <v>2426</v>
      </c>
      <c r="D708" s="29">
        <v>1617200</v>
      </c>
      <c r="E708" s="29">
        <v>6542334</v>
      </c>
      <c r="F708" s="23">
        <v>17</v>
      </c>
      <c r="G708" s="10">
        <v>50</v>
      </c>
      <c r="H708" s="38">
        <v>37.380000000000003</v>
      </c>
      <c r="I708" s="8">
        <v>58</v>
      </c>
      <c r="J708" s="8">
        <v>59</v>
      </c>
      <c r="K708" s="17">
        <v>11.88</v>
      </c>
      <c r="L708" s="20">
        <f t="shared" si="956"/>
        <v>17.843716666666666</v>
      </c>
      <c r="M708" s="20">
        <f t="shared" si="957"/>
        <v>58.98663333333333</v>
      </c>
      <c r="N708" s="16">
        <f t="shared" si="958"/>
        <v>90631.342685520489</v>
      </c>
      <c r="O708" s="16">
        <f t="shared" si="959"/>
        <v>110912.14450279414</v>
      </c>
      <c r="P708" s="22">
        <f t="shared" si="923"/>
        <v>0</v>
      </c>
      <c r="Q708" s="11">
        <f t="shared" si="924"/>
        <v>4313.4099572780933</v>
      </c>
      <c r="R708" s="7">
        <f t="shared" si="932"/>
        <v>688</v>
      </c>
      <c r="S708" s="11">
        <f t="shared" si="925"/>
        <v>10206.731701233628</v>
      </c>
      <c r="T708" s="11">
        <f t="shared" si="926"/>
        <v>13268.751211603716</v>
      </c>
      <c r="U708" s="4">
        <v>9</v>
      </c>
      <c r="AB708" s="4">
        <f t="shared" si="960"/>
        <v>9</v>
      </c>
      <c r="AC708" s="3">
        <f t="shared" si="905"/>
        <v>17</v>
      </c>
      <c r="AD708" s="42">
        <f t="shared" si="906"/>
        <v>50.622999999999998</v>
      </c>
      <c r="AE708" s="3">
        <f t="shared" si="907"/>
        <v>58</v>
      </c>
      <c r="AF708" s="42">
        <f t="shared" si="908"/>
        <v>59.198</v>
      </c>
      <c r="AG708" s="4">
        <v>1</v>
      </c>
      <c r="AJ708" s="3">
        <v>9</v>
      </c>
      <c r="AK708" s="3">
        <v>1</v>
      </c>
      <c r="AL708" t="s">
        <v>293</v>
      </c>
    </row>
    <row r="709" spans="1:38" x14ac:dyDescent="0.2">
      <c r="B709" s="4">
        <v>8</v>
      </c>
      <c r="C709" s="13" t="s">
        <v>2427</v>
      </c>
      <c r="D709" s="29">
        <v>1617200</v>
      </c>
      <c r="E709" s="29">
        <v>6542334</v>
      </c>
      <c r="F709" s="23">
        <v>17</v>
      </c>
      <c r="G709" s="10">
        <v>50</v>
      </c>
      <c r="H709" s="38">
        <v>37.380000000000003</v>
      </c>
      <c r="I709" s="8">
        <v>58</v>
      </c>
      <c r="J709" s="8">
        <v>59</v>
      </c>
      <c r="K709" s="17">
        <v>11.88</v>
      </c>
      <c r="L709" s="20">
        <f t="shared" si="956"/>
        <v>17.843716666666666</v>
      </c>
      <c r="M709" s="20">
        <f t="shared" si="957"/>
        <v>58.98663333333333</v>
      </c>
      <c r="N709" s="16">
        <f t="shared" si="958"/>
        <v>90631.342685520489</v>
      </c>
      <c r="O709" s="16">
        <f t="shared" si="959"/>
        <v>110912.14450279414</v>
      </c>
      <c r="P709" s="22">
        <f t="shared" si="923"/>
        <v>0</v>
      </c>
      <c r="Q709" s="11">
        <f t="shared" si="924"/>
        <v>4313.4099572780933</v>
      </c>
      <c r="R709" s="7">
        <f t="shared" si="932"/>
        <v>689</v>
      </c>
      <c r="S709" s="11">
        <f t="shared" si="925"/>
        <v>10191.917867124435</v>
      </c>
      <c r="T709" s="11">
        <f t="shared" si="926"/>
        <v>13249.493227261766</v>
      </c>
      <c r="U709" s="4">
        <v>9</v>
      </c>
      <c r="AB709" s="4">
        <f t="shared" si="960"/>
        <v>9</v>
      </c>
      <c r="AC709" s="3">
        <f t="shared" si="905"/>
        <v>17</v>
      </c>
      <c r="AD709" s="42">
        <f t="shared" si="906"/>
        <v>50.622999999999998</v>
      </c>
      <c r="AE709" s="3">
        <f t="shared" si="907"/>
        <v>58</v>
      </c>
      <c r="AF709" s="42">
        <f t="shared" si="908"/>
        <v>59.198</v>
      </c>
      <c r="AG709" s="4">
        <v>1</v>
      </c>
      <c r="AJ709" s="3">
        <v>9</v>
      </c>
      <c r="AK709" s="3">
        <v>1</v>
      </c>
      <c r="AL709" t="s">
        <v>293</v>
      </c>
    </row>
    <row r="710" spans="1:38" x14ac:dyDescent="0.2">
      <c r="B710" s="4">
        <v>9</v>
      </c>
      <c r="C710" s="13" t="s">
        <v>1157</v>
      </c>
      <c r="D710" s="29">
        <v>1617962</v>
      </c>
      <c r="E710" s="29">
        <v>6539343</v>
      </c>
      <c r="F710" s="23">
        <v>17</v>
      </c>
      <c r="G710" s="10">
        <v>51</v>
      </c>
      <c r="H710" s="38">
        <v>19.86</v>
      </c>
      <c r="I710" s="8">
        <v>58</v>
      </c>
      <c r="J710" s="8">
        <v>57</v>
      </c>
      <c r="K710" s="17">
        <v>34.5</v>
      </c>
      <c r="L710" s="20">
        <f t="shared" ref="L710:L747" si="993">(H710/60+G710)/60+F710</f>
        <v>17.855516666666666</v>
      </c>
      <c r="M710" s="20">
        <f t="shared" ref="M710:M747" si="994">(K710/60+J710)/60+I710</f>
        <v>58.959583333333335</v>
      </c>
      <c r="N710" s="16">
        <f t="shared" ref="N710:N747" si="995">D710/L710</f>
        <v>90614.123926218876</v>
      </c>
      <c r="O710" s="16">
        <f t="shared" ref="O710:O747" si="996">E710/M710</f>
        <v>110912.30009257754</v>
      </c>
      <c r="P710" s="22">
        <f t="shared" si="923"/>
        <v>3.0865393242270542</v>
      </c>
      <c r="Q710" s="11">
        <f t="shared" si="924"/>
        <v>4316.4964966023208</v>
      </c>
      <c r="R710" s="7">
        <f t="shared" si="932"/>
        <v>690</v>
      </c>
      <c r="S710" s="11">
        <f t="shared" si="925"/>
        <v>10184.429415171853</v>
      </c>
      <c r="T710" s="11">
        <f t="shared" si="926"/>
        <v>13239.758239723409</v>
      </c>
      <c r="U710" s="4">
        <v>9</v>
      </c>
      <c r="AB710" s="4">
        <f t="shared" ref="AB710:AB747" si="997">SUM(U710:AA710)</f>
        <v>9</v>
      </c>
      <c r="AC710" s="3">
        <f t="shared" si="905"/>
        <v>17</v>
      </c>
      <c r="AD710" s="42">
        <f t="shared" si="906"/>
        <v>51.331000000000003</v>
      </c>
      <c r="AE710" s="3">
        <f t="shared" si="907"/>
        <v>58</v>
      </c>
      <c r="AF710" s="42">
        <f t="shared" si="908"/>
        <v>57.575000000000003</v>
      </c>
      <c r="AJ710" s="3">
        <v>9</v>
      </c>
      <c r="AK710" s="3">
        <v>1</v>
      </c>
      <c r="AL710" t="s">
        <v>478</v>
      </c>
    </row>
    <row r="711" spans="1:38" x14ac:dyDescent="0.2">
      <c r="B711" s="4">
        <v>9</v>
      </c>
      <c r="C711" s="13" t="s">
        <v>1160</v>
      </c>
      <c r="D711" s="29">
        <v>1618362</v>
      </c>
      <c r="E711" s="29">
        <v>6540047</v>
      </c>
      <c r="F711" s="23">
        <v>17</v>
      </c>
      <c r="G711" s="10">
        <v>51</v>
      </c>
      <c r="H711" s="38">
        <v>45.66</v>
      </c>
      <c r="I711" s="8">
        <v>58</v>
      </c>
      <c r="J711" s="8">
        <v>57</v>
      </c>
      <c r="K711" s="17">
        <v>56.82</v>
      </c>
      <c r="L711" s="20">
        <f t="shared" si="993"/>
        <v>17.862683333333333</v>
      </c>
      <c r="M711" s="20">
        <f t="shared" si="994"/>
        <v>58.965783333333334</v>
      </c>
      <c r="N711" s="16">
        <f t="shared" si="995"/>
        <v>90600.161789802019</v>
      </c>
      <c r="O711" s="16">
        <f t="shared" si="996"/>
        <v>110912.57726585503</v>
      </c>
      <c r="P711" s="22">
        <f t="shared" si="923"/>
        <v>0.80970117944831965</v>
      </c>
      <c r="Q711" s="11">
        <f t="shared" si="924"/>
        <v>4317.3061977817688</v>
      </c>
      <c r="R711" s="7">
        <f t="shared" si="932"/>
        <v>691</v>
      </c>
      <c r="S711" s="11">
        <f t="shared" si="925"/>
        <v>10171.598393616092</v>
      </c>
      <c r="T711" s="11">
        <f t="shared" si="926"/>
        <v>13223.077911700921</v>
      </c>
      <c r="W711" s="4">
        <v>9</v>
      </c>
      <c r="AB711" s="4">
        <f t="shared" si="997"/>
        <v>9</v>
      </c>
      <c r="AC711" s="3">
        <f t="shared" si="905"/>
        <v>17</v>
      </c>
      <c r="AD711" s="42">
        <f t="shared" si="906"/>
        <v>51.761000000000003</v>
      </c>
      <c r="AE711" s="3">
        <f t="shared" si="907"/>
        <v>58</v>
      </c>
      <c r="AF711" s="42">
        <f t="shared" si="908"/>
        <v>57.947000000000003</v>
      </c>
      <c r="AJ711" s="3">
        <v>9</v>
      </c>
      <c r="AK711" s="3">
        <v>1</v>
      </c>
      <c r="AL711" t="s">
        <v>470</v>
      </c>
    </row>
    <row r="712" spans="1:38" x14ac:dyDescent="0.2">
      <c r="B712" s="4">
        <v>7</v>
      </c>
      <c r="C712" s="13" t="s">
        <v>1158</v>
      </c>
      <c r="D712" s="29">
        <v>1618646</v>
      </c>
      <c r="E712" s="29">
        <v>6540597</v>
      </c>
      <c r="F712" s="23">
        <v>17</v>
      </c>
      <c r="G712" s="10">
        <v>52</v>
      </c>
      <c r="H712" s="38">
        <v>4.4400000000000004</v>
      </c>
      <c r="I712" s="8">
        <v>58</v>
      </c>
      <c r="J712" s="8">
        <v>58</v>
      </c>
      <c r="K712" s="17">
        <v>14.34</v>
      </c>
      <c r="L712" s="20">
        <f t="shared" si="993"/>
        <v>17.867899999999999</v>
      </c>
      <c r="M712" s="20">
        <f t="shared" si="994"/>
        <v>58.970649999999999</v>
      </c>
      <c r="N712" s="16">
        <f t="shared" si="995"/>
        <v>90589.604822055204</v>
      </c>
      <c r="O712" s="16">
        <f t="shared" si="996"/>
        <v>110912.75066494943</v>
      </c>
      <c r="P712" s="22">
        <f t="shared" si="923"/>
        <v>0.61899596121461087</v>
      </c>
      <c r="Q712" s="11">
        <f t="shared" si="924"/>
        <v>4317.9251937429835</v>
      </c>
      <c r="R712" s="7">
        <f t="shared" si="932"/>
        <v>692</v>
      </c>
      <c r="S712" s="11">
        <f t="shared" si="925"/>
        <v>10158.355802620777</v>
      </c>
      <c r="T712" s="11">
        <f t="shared" si="926"/>
        <v>13205.862543407011</v>
      </c>
      <c r="AB712" s="4">
        <f t="shared" si="997"/>
        <v>0</v>
      </c>
      <c r="AC712" s="3">
        <f t="shared" si="905"/>
        <v>17</v>
      </c>
      <c r="AD712" s="42">
        <f t="shared" si="906"/>
        <v>52.073999999999998</v>
      </c>
      <c r="AE712" s="3">
        <f t="shared" si="907"/>
        <v>58</v>
      </c>
      <c r="AF712" s="42">
        <f t="shared" si="908"/>
        <v>58.238999999999997</v>
      </c>
      <c r="AJ712" s="3">
        <v>9</v>
      </c>
      <c r="AL712" t="s">
        <v>470</v>
      </c>
    </row>
    <row r="713" spans="1:38" x14ac:dyDescent="0.2">
      <c r="B713" s="4">
        <v>7</v>
      </c>
      <c r="C713" s="13" t="s">
        <v>1159</v>
      </c>
      <c r="D713" s="29">
        <v>1618985</v>
      </c>
      <c r="E713" s="29">
        <v>6541464</v>
      </c>
      <c r="F713" s="23">
        <v>17</v>
      </c>
      <c r="G713" s="10">
        <v>52</v>
      </c>
      <c r="H713" s="38">
        <v>27.36</v>
      </c>
      <c r="I713" s="8">
        <v>58</v>
      </c>
      <c r="J713" s="8">
        <v>58</v>
      </c>
      <c r="K713" s="17">
        <v>42</v>
      </c>
      <c r="L713" s="20">
        <f t="shared" si="993"/>
        <v>17.874266666666667</v>
      </c>
      <c r="M713" s="20">
        <f t="shared" si="994"/>
        <v>58.978333333333332</v>
      </c>
      <c r="N713" s="16">
        <f t="shared" si="995"/>
        <v>90576.303363494633</v>
      </c>
      <c r="O713" s="16">
        <f t="shared" si="996"/>
        <v>110913.0019498686</v>
      </c>
      <c r="P713" s="22">
        <f t="shared" si="923"/>
        <v>0.93091890087160656</v>
      </c>
      <c r="Q713" s="11">
        <f t="shared" si="924"/>
        <v>4318.8561126438553</v>
      </c>
      <c r="R713" s="7">
        <f t="shared" si="932"/>
        <v>693</v>
      </c>
      <c r="S713" s="11">
        <f t="shared" si="925"/>
        <v>10145.884201131597</v>
      </c>
      <c r="T713" s="11">
        <f t="shared" si="926"/>
        <v>13189.649461471077</v>
      </c>
      <c r="V713" s="4">
        <v>9</v>
      </c>
      <c r="AB713" s="4">
        <f t="shared" si="997"/>
        <v>9</v>
      </c>
      <c r="AC713" s="3">
        <f t="shared" si="905"/>
        <v>17</v>
      </c>
      <c r="AD713" s="42">
        <f t="shared" si="906"/>
        <v>52.456000000000003</v>
      </c>
      <c r="AE713" s="3">
        <f t="shared" si="907"/>
        <v>58</v>
      </c>
      <c r="AF713" s="42">
        <f t="shared" si="908"/>
        <v>58.7</v>
      </c>
      <c r="AI713" s="4">
        <v>1</v>
      </c>
      <c r="AJ713" s="3">
        <v>6</v>
      </c>
      <c r="AL713" t="s">
        <v>2430</v>
      </c>
    </row>
    <row r="714" spans="1:38" x14ac:dyDescent="0.2">
      <c r="B714" s="4">
        <v>7</v>
      </c>
      <c r="C714" s="13" t="s">
        <v>1161</v>
      </c>
      <c r="D714" s="29">
        <v>1619954</v>
      </c>
      <c r="E714" s="29">
        <v>6539387</v>
      </c>
      <c r="F714" s="23">
        <v>17</v>
      </c>
      <c r="G714" s="10">
        <v>53</v>
      </c>
      <c r="H714" s="38">
        <v>23.88</v>
      </c>
      <c r="I714" s="8">
        <v>58</v>
      </c>
      <c r="J714" s="8">
        <v>57</v>
      </c>
      <c r="K714" s="17">
        <v>33.96</v>
      </c>
      <c r="L714" s="20">
        <f t="shared" si="993"/>
        <v>17.889966666666666</v>
      </c>
      <c r="M714" s="20">
        <f t="shared" si="994"/>
        <v>58.959433333333337</v>
      </c>
      <c r="N714" s="16">
        <f t="shared" si="995"/>
        <v>90550.979226717405</v>
      </c>
      <c r="O714" s="16">
        <f t="shared" si="996"/>
        <v>110913.32854284556</v>
      </c>
      <c r="P714" s="22">
        <f t="shared" si="923"/>
        <v>2.2919184104151702</v>
      </c>
      <c r="Q714" s="11">
        <f t="shared" si="924"/>
        <v>4321.1480310542702</v>
      </c>
      <c r="R714" s="7">
        <f t="shared" si="932"/>
        <v>694</v>
      </c>
      <c r="S714" s="11">
        <f t="shared" si="925"/>
        <v>10136.641202530767</v>
      </c>
      <c r="T714" s="11">
        <f t="shared" si="926"/>
        <v>13177.633563289997</v>
      </c>
      <c r="AB714" s="4">
        <f t="shared" si="997"/>
        <v>0</v>
      </c>
      <c r="AC714" s="3">
        <f t="shared" si="905"/>
        <v>17</v>
      </c>
      <c r="AD714" s="42">
        <f t="shared" si="906"/>
        <v>53.398000000000003</v>
      </c>
      <c r="AE714" s="3">
        <f t="shared" si="907"/>
        <v>58</v>
      </c>
      <c r="AF714" s="42">
        <f t="shared" si="908"/>
        <v>57.566000000000003</v>
      </c>
      <c r="AJ714" s="3">
        <v>9</v>
      </c>
      <c r="AL714" t="s">
        <v>163</v>
      </c>
    </row>
    <row r="715" spans="1:38" x14ac:dyDescent="0.2">
      <c r="B715" s="4">
        <v>7</v>
      </c>
      <c r="C715" s="13" t="s">
        <v>1162</v>
      </c>
      <c r="D715" s="29">
        <v>1619962</v>
      </c>
      <c r="E715" s="29">
        <v>6539421</v>
      </c>
      <c r="F715" s="23">
        <v>17</v>
      </c>
      <c r="G715" s="10">
        <v>53</v>
      </c>
      <c r="H715" s="38">
        <v>24.42</v>
      </c>
      <c r="I715" s="8">
        <v>58</v>
      </c>
      <c r="J715" s="8">
        <v>57</v>
      </c>
      <c r="K715" s="17">
        <v>35.04</v>
      </c>
      <c r="L715" s="20">
        <f t="shared" si="993"/>
        <v>17.890116666666668</v>
      </c>
      <c r="M715" s="20">
        <f t="shared" si="994"/>
        <v>58.959733333333332</v>
      </c>
      <c r="N715" s="16">
        <f t="shared" si="995"/>
        <v>90550.667174706323</v>
      </c>
      <c r="O715" s="16">
        <f t="shared" si="996"/>
        <v>110913.34085635847</v>
      </c>
      <c r="P715" s="22">
        <f t="shared" si="923"/>
        <v>3.4928498393145956E-2</v>
      </c>
      <c r="Q715" s="11">
        <f t="shared" si="924"/>
        <v>4321.1829595526633</v>
      </c>
      <c r="R715" s="7">
        <f t="shared" si="932"/>
        <v>695</v>
      </c>
      <c r="S715" s="11">
        <f t="shared" si="925"/>
        <v>10122.137925398181</v>
      </c>
      <c r="T715" s="11">
        <f t="shared" si="926"/>
        <v>13158.779303017636</v>
      </c>
      <c r="AB715" s="4">
        <f t="shared" si="997"/>
        <v>0</v>
      </c>
      <c r="AC715" s="3">
        <f t="shared" si="905"/>
        <v>17</v>
      </c>
      <c r="AD715" s="42">
        <f t="shared" si="906"/>
        <v>53.406999999999996</v>
      </c>
      <c r="AE715" s="3">
        <f t="shared" si="907"/>
        <v>58</v>
      </c>
      <c r="AF715" s="42">
        <f t="shared" si="908"/>
        <v>57.584000000000003</v>
      </c>
      <c r="AJ715" s="3">
        <v>9</v>
      </c>
      <c r="AL715" t="s">
        <v>163</v>
      </c>
    </row>
    <row r="716" spans="1:38" x14ac:dyDescent="0.2">
      <c r="B716" s="4">
        <v>7</v>
      </c>
      <c r="C716" s="13" t="s">
        <v>1163</v>
      </c>
      <c r="D716" s="29">
        <v>1621978</v>
      </c>
      <c r="E716" s="29">
        <v>6538336</v>
      </c>
      <c r="F716" s="23">
        <v>17</v>
      </c>
      <c r="G716" s="10">
        <v>55</v>
      </c>
      <c r="H716" s="38">
        <v>28.32</v>
      </c>
      <c r="I716" s="8">
        <v>58</v>
      </c>
      <c r="J716" s="8">
        <v>56</v>
      </c>
      <c r="K716" s="17">
        <v>57.96</v>
      </c>
      <c r="L716" s="20">
        <f t="shared" si="993"/>
        <v>17.924533333333333</v>
      </c>
      <c r="M716" s="20">
        <f t="shared" si="994"/>
        <v>58.949433333333332</v>
      </c>
      <c r="N716" s="16">
        <f t="shared" si="995"/>
        <v>90489.27354687058</v>
      </c>
      <c r="O716" s="16">
        <f t="shared" si="996"/>
        <v>110914.31469796431</v>
      </c>
      <c r="P716" s="22">
        <f t="shared" si="923"/>
        <v>2.289428094524919</v>
      </c>
      <c r="Q716" s="11">
        <f t="shared" si="924"/>
        <v>4323.472387647188</v>
      </c>
      <c r="R716" s="7">
        <f t="shared" si="932"/>
        <v>696</v>
      </c>
      <c r="S716" s="11">
        <f t="shared" si="925"/>
        <v>10112.949780301182</v>
      </c>
      <c r="T716" s="11">
        <f t="shared" si="926"/>
        <v>13146.834714391536</v>
      </c>
      <c r="U716" s="4">
        <v>9</v>
      </c>
      <c r="AB716" s="4">
        <f t="shared" si="997"/>
        <v>9</v>
      </c>
      <c r="AC716" s="3">
        <f t="shared" si="905"/>
        <v>17</v>
      </c>
      <c r="AD716" s="42">
        <f t="shared" si="906"/>
        <v>55.472000000000001</v>
      </c>
      <c r="AE716" s="3">
        <f t="shared" si="907"/>
        <v>58</v>
      </c>
      <c r="AF716" s="42">
        <f t="shared" si="908"/>
        <v>56.966000000000001</v>
      </c>
      <c r="AG716" s="4">
        <v>1</v>
      </c>
      <c r="AJ716" s="3">
        <v>9</v>
      </c>
      <c r="AL716" t="s">
        <v>238</v>
      </c>
    </row>
    <row r="717" spans="1:38" x14ac:dyDescent="0.2">
      <c r="A717" s="4">
        <v>1</v>
      </c>
      <c r="B717" s="4">
        <v>9</v>
      </c>
      <c r="C717" s="13" t="s">
        <v>2431</v>
      </c>
      <c r="D717" s="29">
        <v>1648526</v>
      </c>
      <c r="E717" s="29">
        <v>6393245</v>
      </c>
      <c r="F717" s="23">
        <v>18</v>
      </c>
      <c r="G717" s="10">
        <v>17</v>
      </c>
      <c r="H717" s="38">
        <v>32.340000000000003</v>
      </c>
      <c r="I717" s="8">
        <v>57</v>
      </c>
      <c r="J717" s="8">
        <v>38</v>
      </c>
      <c r="K717" s="17">
        <v>22.98</v>
      </c>
      <c r="L717" s="20">
        <f t="shared" ref="L717" si="998">(H717/60+G717)/60+F717</f>
        <v>18.292316666666668</v>
      </c>
      <c r="M717" s="20">
        <f t="shared" ref="M717" si="999">(K717/60+J717)/60+I717</f>
        <v>57.639716666666665</v>
      </c>
      <c r="N717" s="16">
        <f t="shared" ref="N717" si="1000">D717/L717</f>
        <v>90121.225760542438</v>
      </c>
      <c r="O717" s="16">
        <f t="shared" ref="O717" si="1001">E717/M717</f>
        <v>110917.3564639891</v>
      </c>
      <c r="P717" s="61">
        <f t="shared" si="923"/>
        <v>147.49981215242275</v>
      </c>
      <c r="Q717" s="11">
        <f t="shared" si="924"/>
        <v>4470.9721997996112</v>
      </c>
      <c r="R717" s="7">
        <f t="shared" si="932"/>
        <v>697</v>
      </c>
      <c r="S717" s="11">
        <f t="shared" si="925"/>
        <v>10442.959456633811</v>
      </c>
      <c r="T717" s="11">
        <f t="shared" si="926"/>
        <v>13575.847293623954</v>
      </c>
      <c r="AB717" s="4">
        <f>SUM(U717:AA717)+AB718+AB719+AB720+AB722-7</f>
        <v>49</v>
      </c>
      <c r="AC717" s="3">
        <f t="shared" ref="AC717" si="1002">F717</f>
        <v>18</v>
      </c>
      <c r="AD717" s="42">
        <f t="shared" ref="AD717" si="1003">G717+H717/60</f>
        <v>17.539000000000001</v>
      </c>
      <c r="AE717" s="3">
        <f t="shared" ref="AE717" si="1004">I717</f>
        <v>57</v>
      </c>
      <c r="AF717" s="42">
        <f t="shared" ref="AF717" si="1005">J717+K717/60</f>
        <v>38.383000000000003</v>
      </c>
      <c r="AJ717" s="3">
        <v>9</v>
      </c>
      <c r="AL717" t="s">
        <v>483</v>
      </c>
    </row>
    <row r="718" spans="1:38" x14ac:dyDescent="0.2">
      <c r="A718" s="4">
        <v>1</v>
      </c>
      <c r="B718" s="4">
        <v>9</v>
      </c>
      <c r="C718" s="13" t="s">
        <v>2432</v>
      </c>
      <c r="D718" s="29">
        <v>1648526</v>
      </c>
      <c r="E718" s="29">
        <v>6393245</v>
      </c>
      <c r="F718" s="23">
        <v>18</v>
      </c>
      <c r="G718" s="10">
        <v>17</v>
      </c>
      <c r="H718" s="38">
        <v>32.340000000000003</v>
      </c>
      <c r="I718" s="8">
        <v>57</v>
      </c>
      <c r="J718" s="8">
        <v>38</v>
      </c>
      <c r="K718" s="17">
        <v>22.98</v>
      </c>
      <c r="L718" s="20">
        <f t="shared" ref="L718:L722" si="1006">(H718/60+G718)/60+F718</f>
        <v>18.292316666666668</v>
      </c>
      <c r="M718" s="20">
        <f t="shared" ref="M718:M722" si="1007">(K718/60+J718)/60+I718</f>
        <v>57.639716666666665</v>
      </c>
      <c r="N718" s="16">
        <f t="shared" ref="N718:N722" si="1008">D718/L718</f>
        <v>90121.225760542438</v>
      </c>
      <c r="O718" s="16">
        <f t="shared" ref="O718:O722" si="1009">E718/M718</f>
        <v>110917.3564639891</v>
      </c>
      <c r="P718" s="22">
        <f t="shared" si="923"/>
        <v>0</v>
      </c>
      <c r="Q718" s="11">
        <f t="shared" si="924"/>
        <v>4470.9721997996112</v>
      </c>
      <c r="R718" s="7">
        <f t="shared" si="932"/>
        <v>698</v>
      </c>
      <c r="S718" s="11">
        <f t="shared" si="925"/>
        <v>10427.998196667288</v>
      </c>
      <c r="T718" s="11">
        <f t="shared" si="926"/>
        <v>13556.397655667475</v>
      </c>
      <c r="V718" s="4">
        <v>9</v>
      </c>
      <c r="AB718" s="4">
        <f t="shared" ref="AB718:AB720" si="1010">SUM(U718:AA718)</f>
        <v>9</v>
      </c>
      <c r="AC718" s="3">
        <f t="shared" ref="AC718:AC723" si="1011">F718</f>
        <v>18</v>
      </c>
      <c r="AD718" s="42">
        <f t="shared" ref="AD718:AD723" si="1012">G718+H718/60</f>
        <v>17.539000000000001</v>
      </c>
      <c r="AE718" s="3">
        <f t="shared" ref="AE718:AE723" si="1013">I718</f>
        <v>57</v>
      </c>
      <c r="AF718" s="42">
        <f t="shared" ref="AF718:AF723" si="1014">J718+K718/60</f>
        <v>38.383000000000003</v>
      </c>
      <c r="AJ718" s="3">
        <v>9</v>
      </c>
      <c r="AL718" s="13" t="s">
        <v>2447</v>
      </c>
    </row>
    <row r="719" spans="1:38" x14ac:dyDescent="0.2">
      <c r="A719" s="4">
        <v>1</v>
      </c>
      <c r="B719" s="4">
        <v>9</v>
      </c>
      <c r="C719" s="13" t="s">
        <v>2433</v>
      </c>
      <c r="D719" s="29">
        <v>1648526</v>
      </c>
      <c r="E719" s="29">
        <v>6393245</v>
      </c>
      <c r="F719" s="23">
        <v>18</v>
      </c>
      <c r="G719" s="10">
        <v>17</v>
      </c>
      <c r="H719" s="38">
        <v>32.340000000000003</v>
      </c>
      <c r="I719" s="8">
        <v>57</v>
      </c>
      <c r="J719" s="8">
        <v>38</v>
      </c>
      <c r="K719" s="17">
        <v>22.98</v>
      </c>
      <c r="L719" s="20">
        <f t="shared" si="1006"/>
        <v>18.292316666666668</v>
      </c>
      <c r="M719" s="20">
        <f t="shared" si="1007"/>
        <v>57.639716666666665</v>
      </c>
      <c r="N719" s="16">
        <f t="shared" si="1008"/>
        <v>90121.225760542438</v>
      </c>
      <c r="O719" s="16">
        <f t="shared" si="1009"/>
        <v>110917.3564639891</v>
      </c>
      <c r="P719" s="22">
        <f t="shared" si="923"/>
        <v>0</v>
      </c>
      <c r="Q719" s="11">
        <f t="shared" si="924"/>
        <v>4470.9721997996112</v>
      </c>
      <c r="R719" s="7">
        <f t="shared" si="932"/>
        <v>699</v>
      </c>
      <c r="S719" s="11">
        <f t="shared" si="925"/>
        <v>10413.079744311541</v>
      </c>
      <c r="T719" s="11">
        <f t="shared" si="926"/>
        <v>13537.003667605004</v>
      </c>
      <c r="AB719" s="4">
        <f t="shared" si="1010"/>
        <v>0</v>
      </c>
      <c r="AC719" s="3">
        <f t="shared" si="1011"/>
        <v>18</v>
      </c>
      <c r="AD719" s="42">
        <f t="shared" si="1012"/>
        <v>17.539000000000001</v>
      </c>
      <c r="AE719" s="3">
        <f t="shared" si="1013"/>
        <v>57</v>
      </c>
      <c r="AF719" s="42">
        <f t="shared" si="1014"/>
        <v>38.383000000000003</v>
      </c>
      <c r="AJ719" s="3">
        <v>9</v>
      </c>
      <c r="AL719" s="13" t="s">
        <v>185</v>
      </c>
    </row>
    <row r="720" spans="1:38" x14ac:dyDescent="0.2">
      <c r="A720" s="4">
        <v>1</v>
      </c>
      <c r="B720" s="4">
        <v>9</v>
      </c>
      <c r="C720" s="13" t="s">
        <v>2434</v>
      </c>
      <c r="D720" s="29">
        <v>1648526</v>
      </c>
      <c r="E720" s="29">
        <v>6393245</v>
      </c>
      <c r="F720" s="23">
        <v>18</v>
      </c>
      <c r="G720" s="10">
        <v>17</v>
      </c>
      <c r="H720" s="38">
        <v>32.340000000000003</v>
      </c>
      <c r="I720" s="8">
        <v>57</v>
      </c>
      <c r="J720" s="8">
        <v>38</v>
      </c>
      <c r="K720" s="17">
        <v>22.98</v>
      </c>
      <c r="L720" s="20">
        <f t="shared" si="1006"/>
        <v>18.292316666666668</v>
      </c>
      <c r="M720" s="20">
        <f t="shared" si="1007"/>
        <v>57.639716666666665</v>
      </c>
      <c r="N720" s="16">
        <f t="shared" si="1008"/>
        <v>90121.225760542438</v>
      </c>
      <c r="O720" s="16">
        <f t="shared" si="1009"/>
        <v>110917.3564639891</v>
      </c>
      <c r="P720" s="22">
        <f t="shared" si="923"/>
        <v>0</v>
      </c>
      <c r="Q720" s="11">
        <f t="shared" si="924"/>
        <v>4470.9721997996112</v>
      </c>
      <c r="R720" s="7">
        <f t="shared" si="932"/>
        <v>700</v>
      </c>
      <c r="S720" s="11">
        <f t="shared" si="925"/>
        <v>10398.203916105382</v>
      </c>
      <c r="T720" s="11">
        <f t="shared" si="926"/>
        <v>13517.665090936996</v>
      </c>
      <c r="V720" s="4">
        <v>9</v>
      </c>
      <c r="AA720" s="4">
        <v>9</v>
      </c>
      <c r="AB720" s="4">
        <f t="shared" si="1010"/>
        <v>18</v>
      </c>
      <c r="AC720" s="3">
        <f t="shared" si="1011"/>
        <v>18</v>
      </c>
      <c r="AD720" s="42">
        <f t="shared" si="1012"/>
        <v>17.539000000000001</v>
      </c>
      <c r="AE720" s="3">
        <f t="shared" si="1013"/>
        <v>57</v>
      </c>
      <c r="AF720" s="42">
        <f t="shared" si="1014"/>
        <v>38.383000000000003</v>
      </c>
      <c r="AJ720" s="3">
        <v>9</v>
      </c>
      <c r="AL720" s="13" t="s">
        <v>2448</v>
      </c>
    </row>
    <row r="721" spans="1:38" x14ac:dyDescent="0.2">
      <c r="B721" s="4">
        <v>9</v>
      </c>
      <c r="C721" s="13" t="s">
        <v>2888</v>
      </c>
      <c r="D721" s="29">
        <v>1648526</v>
      </c>
      <c r="E721" s="29">
        <v>6393245</v>
      </c>
      <c r="F721" s="23"/>
      <c r="G721" s="10"/>
      <c r="H721" s="38"/>
      <c r="I721" s="8"/>
      <c r="J721" s="8"/>
      <c r="K721" s="17"/>
      <c r="L721" s="20"/>
      <c r="M721" s="20"/>
      <c r="N721" s="16"/>
      <c r="O721" s="16"/>
      <c r="P721" s="22">
        <f t="shared" ref="P721:P722" si="1015">SQRT(POWER(D721-D720,2)+POWER(E721-E720,2))/1000</f>
        <v>0</v>
      </c>
      <c r="Q721" s="11">
        <f t="shared" ref="Q721:Q722" si="1016">Q720+P721</f>
        <v>4470.9721997996112</v>
      </c>
      <c r="R721" s="7">
        <f t="shared" si="932"/>
        <v>701</v>
      </c>
      <c r="S721" s="11">
        <f t="shared" ref="S721:S722" si="1017">Q721/R721*1628</f>
        <v>10383.370529634474</v>
      </c>
      <c r="T721" s="11">
        <f t="shared" ref="T721:T722" si="1018">S721*1.3</f>
        <v>13498.381688524816</v>
      </c>
      <c r="AB721" s="4">
        <f t="shared" ref="AB721" si="1019">SUM(U721:AA721)</f>
        <v>0</v>
      </c>
      <c r="AC721" s="3">
        <f t="shared" ref="AC721" si="1020">F721</f>
        <v>0</v>
      </c>
      <c r="AD721" s="42">
        <f t="shared" ref="AD721" si="1021">G721+H721/60</f>
        <v>0</v>
      </c>
      <c r="AE721" s="3">
        <f t="shared" ref="AE721" si="1022">I721</f>
        <v>0</v>
      </c>
      <c r="AF721" s="42">
        <f t="shared" ref="AF721" si="1023">J721+K721/60</f>
        <v>0</v>
      </c>
      <c r="AJ721" s="3">
        <v>9</v>
      </c>
      <c r="AL721" s="13" t="s">
        <v>340</v>
      </c>
    </row>
    <row r="722" spans="1:38" x14ac:dyDescent="0.2">
      <c r="A722" s="4">
        <v>1</v>
      </c>
      <c r="B722" s="4">
        <v>9</v>
      </c>
      <c r="C722" s="13" t="s">
        <v>2435</v>
      </c>
      <c r="D722" s="29">
        <v>1648526</v>
      </c>
      <c r="E722" s="29">
        <v>6393245</v>
      </c>
      <c r="F722" s="23">
        <v>18</v>
      </c>
      <c r="G722" s="10">
        <v>17</v>
      </c>
      <c r="H722" s="38">
        <v>32.340000000000003</v>
      </c>
      <c r="I722" s="8">
        <v>57</v>
      </c>
      <c r="J722" s="8">
        <v>38</v>
      </c>
      <c r="K722" s="17">
        <v>22.98</v>
      </c>
      <c r="L722" s="20">
        <f t="shared" si="1006"/>
        <v>18.292316666666668</v>
      </c>
      <c r="M722" s="20">
        <f t="shared" si="1007"/>
        <v>57.639716666666665</v>
      </c>
      <c r="N722" s="16">
        <f t="shared" si="1008"/>
        <v>90121.225760542438</v>
      </c>
      <c r="O722" s="16">
        <f t="shared" si="1009"/>
        <v>110917.3564639891</v>
      </c>
      <c r="P722" s="22">
        <f t="shared" si="1015"/>
        <v>0</v>
      </c>
      <c r="Q722" s="11">
        <f t="shared" si="1016"/>
        <v>4470.9721997996112</v>
      </c>
      <c r="R722" s="7">
        <f t="shared" si="932"/>
        <v>702</v>
      </c>
      <c r="S722" s="11">
        <f t="shared" si="1017"/>
        <v>10368.579403523885</v>
      </c>
      <c r="T722" s="11">
        <f t="shared" si="1018"/>
        <v>13479.15322458105</v>
      </c>
      <c r="V722" s="4">
        <v>9</v>
      </c>
      <c r="AB722" s="4">
        <f>SUM(U722:AA722)+20</f>
        <v>29</v>
      </c>
      <c r="AC722" s="3">
        <f t="shared" si="1011"/>
        <v>18</v>
      </c>
      <c r="AD722" s="42">
        <f t="shared" si="1012"/>
        <v>17.539000000000001</v>
      </c>
      <c r="AE722" s="3">
        <f t="shared" si="1013"/>
        <v>57</v>
      </c>
      <c r="AF722" s="42">
        <f t="shared" si="1014"/>
        <v>38.383000000000003</v>
      </c>
      <c r="AJ722" s="3">
        <v>9</v>
      </c>
      <c r="AL722" s="13" t="s">
        <v>2449</v>
      </c>
    </row>
    <row r="723" spans="1:38" x14ac:dyDescent="0.2">
      <c r="B723" s="4">
        <v>9</v>
      </c>
      <c r="C723" s="13" t="s">
        <v>2889</v>
      </c>
      <c r="D723" s="29">
        <v>1648526</v>
      </c>
      <c r="E723" s="29">
        <v>6393245</v>
      </c>
      <c r="F723" s="23"/>
      <c r="G723" s="10"/>
      <c r="H723" s="38"/>
      <c r="I723" s="8"/>
      <c r="J723" s="8"/>
      <c r="K723" s="17"/>
      <c r="L723" s="20"/>
      <c r="M723" s="20"/>
      <c r="N723" s="16"/>
      <c r="O723" s="16"/>
      <c r="P723" s="22">
        <f t="shared" ref="P723:P724" si="1024">SQRT(POWER(D723-D722,2)+POWER(E723-E722,2))/1000</f>
        <v>0</v>
      </c>
      <c r="Q723" s="11">
        <f t="shared" ref="Q723:Q724" si="1025">Q722+P723</f>
        <v>4470.9721997996112</v>
      </c>
      <c r="R723" s="7">
        <f t="shared" si="932"/>
        <v>703</v>
      </c>
      <c r="S723" s="11">
        <f t="shared" ref="S723:S724" si="1026">Q723/R723*1628</f>
        <v>10353.830357430679</v>
      </c>
      <c r="T723" s="11">
        <f t="shared" ref="T723:T724" si="1027">S723*1.3</f>
        <v>13459.979464659884</v>
      </c>
      <c r="AB723" s="4">
        <f t="shared" ref="AB723" si="1028">SUM(U723:AA723)</f>
        <v>0</v>
      </c>
      <c r="AC723" s="3">
        <f t="shared" si="1011"/>
        <v>0</v>
      </c>
      <c r="AD723" s="42">
        <f t="shared" si="1012"/>
        <v>0</v>
      </c>
      <c r="AE723" s="3">
        <f t="shared" si="1013"/>
        <v>0</v>
      </c>
      <c r="AF723" s="42">
        <f t="shared" si="1014"/>
        <v>0</v>
      </c>
      <c r="AJ723" s="3">
        <v>9</v>
      </c>
      <c r="AL723" s="13" t="s">
        <v>329</v>
      </c>
    </row>
    <row r="724" spans="1:38" x14ac:dyDescent="0.2">
      <c r="A724" s="4">
        <v>1</v>
      </c>
      <c r="B724" s="4">
        <v>9</v>
      </c>
      <c r="C724" s="13" t="s">
        <v>2436</v>
      </c>
      <c r="D724" s="29">
        <v>1648526</v>
      </c>
      <c r="E724" s="29">
        <v>6393245</v>
      </c>
      <c r="F724" s="23">
        <v>18</v>
      </c>
      <c r="G724" s="10">
        <v>17</v>
      </c>
      <c r="H724" s="38">
        <v>32.340000000000003</v>
      </c>
      <c r="I724" s="8">
        <v>57</v>
      </c>
      <c r="J724" s="8">
        <v>38</v>
      </c>
      <c r="K724" s="17">
        <v>22.98</v>
      </c>
      <c r="L724" s="20">
        <f t="shared" ref="L724" si="1029">(H724/60+G724)/60+F724</f>
        <v>18.292316666666668</v>
      </c>
      <c r="M724" s="20">
        <f t="shared" ref="M724" si="1030">(K724/60+J724)/60+I724</f>
        <v>57.639716666666665</v>
      </c>
      <c r="N724" s="16">
        <f t="shared" ref="N724" si="1031">D724/L724</f>
        <v>90121.225760542438</v>
      </c>
      <c r="O724" s="16">
        <f t="shared" ref="O724" si="1032">E724/M724</f>
        <v>110917.3564639891</v>
      </c>
      <c r="P724" s="22">
        <f t="shared" si="1024"/>
        <v>0</v>
      </c>
      <c r="Q724" s="11">
        <f t="shared" si="1025"/>
        <v>4470.9721997996112</v>
      </c>
      <c r="R724" s="7">
        <f t="shared" si="932"/>
        <v>704</v>
      </c>
      <c r="S724" s="11">
        <f t="shared" si="1026"/>
        <v>10339.1232120366</v>
      </c>
      <c r="T724" s="11">
        <f t="shared" si="1027"/>
        <v>13440.86017564758</v>
      </c>
      <c r="AB724" s="4">
        <f t="shared" ref="AB724" si="1033">SUM(U724:AA724)</f>
        <v>0</v>
      </c>
      <c r="AC724" s="3">
        <f t="shared" ref="AC724" si="1034">F724</f>
        <v>18</v>
      </c>
      <c r="AD724" s="42">
        <f t="shared" ref="AD724" si="1035">G724+H724/60</f>
        <v>17.539000000000001</v>
      </c>
      <c r="AE724" s="3">
        <f t="shared" ref="AE724" si="1036">I724</f>
        <v>57</v>
      </c>
      <c r="AF724" s="42">
        <f t="shared" ref="AF724" si="1037">J724+K724/60</f>
        <v>38.383000000000003</v>
      </c>
      <c r="AJ724" s="3">
        <v>9</v>
      </c>
      <c r="AL724" t="s">
        <v>329</v>
      </c>
    </row>
    <row r="725" spans="1:38" x14ac:dyDescent="0.2">
      <c r="B725" s="4">
        <v>8</v>
      </c>
      <c r="C725" s="13" t="s">
        <v>2890</v>
      </c>
      <c r="D725" s="29">
        <v>1648562</v>
      </c>
      <c r="E725" s="29">
        <v>6393073</v>
      </c>
      <c r="F725" s="23"/>
      <c r="G725" s="10"/>
      <c r="H725" s="38"/>
      <c r="I725" s="8"/>
      <c r="J725" s="8"/>
      <c r="K725" s="17"/>
      <c r="L725" s="20"/>
      <c r="M725" s="20"/>
      <c r="N725" s="16"/>
      <c r="O725" s="16"/>
      <c r="P725" s="22">
        <f t="shared" ref="P725:P728" si="1038">SQRT(POWER(D725-D724,2)+POWER(E725-E724,2))/1000</f>
        <v>0.17572706109191036</v>
      </c>
      <c r="Q725" s="11">
        <f t="shared" ref="Q725:Q728" si="1039">Q724+P725</f>
        <v>4471.1479268607027</v>
      </c>
      <c r="R725" s="7">
        <f t="shared" si="932"/>
        <v>705</v>
      </c>
      <c r="S725" s="11">
        <f t="shared" ref="S725:S728" si="1040">Q725/R725*1628</f>
        <v>10324.863581459891</v>
      </c>
      <c r="T725" s="11">
        <f t="shared" ref="T725:T728" si="1041">S725*1.3</f>
        <v>13422.322655897859</v>
      </c>
      <c r="AB725" s="4">
        <f t="shared" ref="AB725" si="1042">SUM(U725:AA725)</f>
        <v>0</v>
      </c>
      <c r="AC725" s="3">
        <f t="shared" ref="AC725:AC726" si="1043">F725</f>
        <v>0</v>
      </c>
      <c r="AD725" s="42">
        <f t="shared" ref="AD725:AD726" si="1044">G725+H725/60</f>
        <v>0</v>
      </c>
      <c r="AE725" s="3">
        <f t="shared" ref="AE725:AE726" si="1045">I725</f>
        <v>0</v>
      </c>
      <c r="AF725" s="42">
        <f t="shared" ref="AF725:AF726" si="1046">J725+K725/60</f>
        <v>0</v>
      </c>
      <c r="AJ725" s="3">
        <v>9</v>
      </c>
      <c r="AL725" t="s">
        <v>36</v>
      </c>
    </row>
    <row r="726" spans="1:38" x14ac:dyDescent="0.2">
      <c r="B726" s="4">
        <v>9</v>
      </c>
      <c r="C726" s="13" t="s">
        <v>3031</v>
      </c>
      <c r="D726" s="29">
        <v>1647469</v>
      </c>
      <c r="E726" s="29">
        <v>6382948</v>
      </c>
      <c r="F726" s="23">
        <v>18</v>
      </c>
      <c r="G726" s="10">
        <v>16</v>
      </c>
      <c r="H726" s="38">
        <v>6.24</v>
      </c>
      <c r="I726" s="8">
        <v>57</v>
      </c>
      <c r="J726" s="8">
        <v>32</v>
      </c>
      <c r="K726" s="17">
        <v>51.66</v>
      </c>
      <c r="L726" s="20">
        <f t="shared" ref="L726" si="1047">(H726/60+G726)/60+F726</f>
        <v>18.2684</v>
      </c>
      <c r="M726" s="20">
        <f t="shared" ref="M726" si="1048">(K726/60+J726)/60+I726</f>
        <v>57.547683333333332</v>
      </c>
      <c r="N726" s="16">
        <f t="shared" ref="N726" si="1049">D726/L726</f>
        <v>90181.35140461124</v>
      </c>
      <c r="O726" s="16">
        <f t="shared" ref="O726" si="1050">E726/M726</f>
        <v>110915.81155453406</v>
      </c>
      <c r="P726" s="22">
        <f t="shared" si="1038"/>
        <v>10.183824134380956</v>
      </c>
      <c r="Q726" s="11">
        <f t="shared" si="1039"/>
        <v>4481.3317509950839</v>
      </c>
      <c r="R726" s="7">
        <f t="shared" si="932"/>
        <v>706</v>
      </c>
      <c r="S726" s="11">
        <f t="shared" si="1040"/>
        <v>10333.722507960336</v>
      </c>
      <c r="T726" s="11">
        <f t="shared" si="1041"/>
        <v>13433.839260348437</v>
      </c>
      <c r="AB726" s="4">
        <f t="shared" ref="AB726" si="1051">SUM(U726:AA726)</f>
        <v>0</v>
      </c>
      <c r="AC726" s="3">
        <f t="shared" si="1043"/>
        <v>18</v>
      </c>
      <c r="AD726" s="42">
        <f t="shared" si="1044"/>
        <v>16.103999999999999</v>
      </c>
      <c r="AE726" s="3">
        <f t="shared" si="1045"/>
        <v>57</v>
      </c>
      <c r="AF726" s="42">
        <f t="shared" si="1046"/>
        <v>32.860999999999997</v>
      </c>
      <c r="AJ726" s="3">
        <v>9</v>
      </c>
      <c r="AK726" s="3" t="s">
        <v>2296</v>
      </c>
      <c r="AL726" s="13" t="s">
        <v>3032</v>
      </c>
    </row>
    <row r="727" spans="1:38" x14ac:dyDescent="0.2">
      <c r="B727" s="4">
        <v>9</v>
      </c>
      <c r="C727" s="13" t="s">
        <v>1655</v>
      </c>
      <c r="D727" s="29">
        <v>1647469</v>
      </c>
      <c r="E727" s="29">
        <v>6382948</v>
      </c>
      <c r="F727" s="23">
        <v>18</v>
      </c>
      <c r="G727" s="10">
        <v>16</v>
      </c>
      <c r="H727" s="38">
        <v>6.24</v>
      </c>
      <c r="I727" s="8">
        <v>57</v>
      </c>
      <c r="J727" s="8">
        <v>32</v>
      </c>
      <c r="K727" s="17">
        <v>51.66</v>
      </c>
      <c r="L727" s="20">
        <f t="shared" ref="L727" si="1052">(H727/60+G727)/60+F727</f>
        <v>18.2684</v>
      </c>
      <c r="M727" s="20">
        <f t="shared" ref="M727" si="1053">(K727/60+J727)/60+I727</f>
        <v>57.547683333333332</v>
      </c>
      <c r="N727" s="16">
        <f t="shared" ref="N727" si="1054">D727/L727</f>
        <v>90181.35140461124</v>
      </c>
      <c r="O727" s="16">
        <f t="shared" ref="O727" si="1055">E727/M727</f>
        <v>110915.81155453406</v>
      </c>
      <c r="P727" s="22">
        <f t="shared" si="1038"/>
        <v>0</v>
      </c>
      <c r="Q727" s="11">
        <f t="shared" si="1039"/>
        <v>4481.3317509950839</v>
      </c>
      <c r="R727" s="7">
        <f t="shared" si="932"/>
        <v>707</v>
      </c>
      <c r="S727" s="11">
        <f t="shared" si="1040"/>
        <v>10319.106210212158</v>
      </c>
      <c r="T727" s="11">
        <f t="shared" si="1041"/>
        <v>13414.838073275805</v>
      </c>
      <c r="AB727" s="4">
        <f t="shared" ref="AB727" si="1056">SUM(U727:AA727)</f>
        <v>0</v>
      </c>
      <c r="AC727" s="3">
        <f t="shared" ref="AC727" si="1057">F727</f>
        <v>18</v>
      </c>
      <c r="AD727" s="42">
        <f t="shared" ref="AD727" si="1058">G727+H727/60</f>
        <v>16.103999999999999</v>
      </c>
      <c r="AE727" s="3">
        <f t="shared" ref="AE727" si="1059">I727</f>
        <v>57</v>
      </c>
      <c r="AF727" s="42">
        <f t="shared" ref="AF727" si="1060">J727+K727/60</f>
        <v>32.860999999999997</v>
      </c>
      <c r="AJ727" s="3">
        <v>9</v>
      </c>
      <c r="AK727" s="3" t="s">
        <v>2296</v>
      </c>
      <c r="AL727" s="13" t="s">
        <v>2437</v>
      </c>
    </row>
    <row r="728" spans="1:38" x14ac:dyDescent="0.2">
      <c r="B728" s="4">
        <v>8</v>
      </c>
      <c r="C728" s="13" t="s">
        <v>1656</v>
      </c>
      <c r="D728" s="29">
        <v>1644819</v>
      </c>
      <c r="E728" s="29">
        <v>6369955</v>
      </c>
      <c r="F728" s="23">
        <v>18</v>
      </c>
      <c r="G728" s="10">
        <v>12</v>
      </c>
      <c r="H728" s="38">
        <v>59.4</v>
      </c>
      <c r="I728" s="8">
        <v>57</v>
      </c>
      <c r="J728" s="8">
        <v>25</v>
      </c>
      <c r="K728" s="17">
        <v>55.14</v>
      </c>
      <c r="L728" s="20">
        <f t="shared" ref="L728:L740" si="1061">(H728/60+G728)/60+F728</f>
        <v>18.2165</v>
      </c>
      <c r="M728" s="20">
        <f t="shared" ref="M728:M740" si="1062">(K728/60+J728)/60+I728</f>
        <v>57.431983333333335</v>
      </c>
      <c r="N728" s="16">
        <f t="shared" ref="N728:N740" si="1063">D728/L728</f>
        <v>90292.811462135971</v>
      </c>
      <c r="O728" s="16">
        <f t="shared" ref="O728:O740" si="1064">E728/M728</f>
        <v>110913.02494341857</v>
      </c>
      <c r="P728" s="22">
        <f t="shared" si="1038"/>
        <v>13.260488264012002</v>
      </c>
      <c r="Q728" s="11">
        <f t="shared" si="1039"/>
        <v>4494.5922392590955</v>
      </c>
      <c r="R728" s="7">
        <f t="shared" si="932"/>
        <v>708</v>
      </c>
      <c r="S728" s="11">
        <f t="shared" si="1040"/>
        <v>10335.02283264662</v>
      </c>
      <c r="T728" s="11">
        <f t="shared" si="1041"/>
        <v>13435.529682440607</v>
      </c>
      <c r="AB728" s="4">
        <f t="shared" ref="AB728:AB740" si="1065">SUM(U728:AA728)</f>
        <v>0</v>
      </c>
      <c r="AC728" s="3">
        <f t="shared" ref="AC728:AC740" si="1066">F728</f>
        <v>18</v>
      </c>
      <c r="AD728" s="42">
        <f t="shared" ref="AD728:AD740" si="1067">G728+H728/60</f>
        <v>12.99</v>
      </c>
      <c r="AE728" s="3">
        <f t="shared" ref="AE728:AE740" si="1068">I728</f>
        <v>57</v>
      </c>
      <c r="AF728" s="42">
        <f t="shared" ref="AF728:AF740" si="1069">J728+K728/60</f>
        <v>25.919</v>
      </c>
      <c r="AJ728" s="3">
        <v>4</v>
      </c>
      <c r="AL728" s="13" t="s">
        <v>2438</v>
      </c>
    </row>
    <row r="729" spans="1:38" x14ac:dyDescent="0.2">
      <c r="B729" s="4">
        <v>8</v>
      </c>
      <c r="C729" s="13" t="s">
        <v>1657</v>
      </c>
      <c r="D729" s="8">
        <v>1645206</v>
      </c>
      <c r="E729" s="8">
        <v>6350095</v>
      </c>
      <c r="F729" s="23">
        <v>18</v>
      </c>
      <c r="G729" s="10">
        <v>12</v>
      </c>
      <c r="H729" s="38">
        <v>40.5</v>
      </c>
      <c r="I729" s="8">
        <v>57</v>
      </c>
      <c r="J729" s="8">
        <v>15</v>
      </c>
      <c r="K729" s="17">
        <v>13.26</v>
      </c>
      <c r="L729" s="20">
        <f t="shared" si="1061"/>
        <v>18.21125</v>
      </c>
      <c r="M729" s="20">
        <f t="shared" si="1062"/>
        <v>57.253683333333335</v>
      </c>
      <c r="N729" s="16">
        <f t="shared" si="1063"/>
        <v>90340.091976113661</v>
      </c>
      <c r="O729" s="16">
        <f t="shared" si="1064"/>
        <v>110911.55416201752</v>
      </c>
      <c r="P729" s="22">
        <f t="shared" si="923"/>
        <v>19.863770261458424</v>
      </c>
      <c r="Q729" s="11">
        <f t="shared" si="924"/>
        <v>4514.4560095205543</v>
      </c>
      <c r="R729" s="7">
        <f t="shared" si="932"/>
        <v>709</v>
      </c>
      <c r="S729" s="11">
        <f t="shared" si="925"/>
        <v>10366.056958391344</v>
      </c>
      <c r="T729" s="11">
        <f t="shared" si="926"/>
        <v>13475.874045908748</v>
      </c>
      <c r="AB729" s="4">
        <f t="shared" si="1065"/>
        <v>0</v>
      </c>
      <c r="AC729" s="3">
        <f t="shared" si="1066"/>
        <v>18</v>
      </c>
      <c r="AD729" s="42">
        <f t="shared" si="1067"/>
        <v>12.675000000000001</v>
      </c>
      <c r="AE729" s="3">
        <f t="shared" si="1068"/>
        <v>57</v>
      </c>
      <c r="AF729" s="42">
        <f t="shared" si="1069"/>
        <v>15.221</v>
      </c>
      <c r="AJ729" s="3">
        <v>9</v>
      </c>
      <c r="AK729" s="3" t="s">
        <v>2296</v>
      </c>
      <c r="AL729" s="13" t="s">
        <v>2439</v>
      </c>
    </row>
    <row r="730" spans="1:38" x14ac:dyDescent="0.2">
      <c r="B730" s="4">
        <v>8</v>
      </c>
      <c r="C730" s="13" t="s">
        <v>1658</v>
      </c>
      <c r="D730" s="29">
        <v>1648577</v>
      </c>
      <c r="E730" s="29">
        <v>6342816</v>
      </c>
      <c r="F730" s="23">
        <v>18</v>
      </c>
      <c r="G730" s="10">
        <v>15</v>
      </c>
      <c r="H730" s="38">
        <v>45.72</v>
      </c>
      <c r="I730" s="8">
        <v>57</v>
      </c>
      <c r="J730" s="8">
        <v>11</v>
      </c>
      <c r="K730" s="17">
        <v>14.28</v>
      </c>
      <c r="L730" s="20">
        <f t="shared" si="1061"/>
        <v>18.262699999999999</v>
      </c>
      <c r="M730" s="20">
        <f t="shared" si="1062"/>
        <v>57.1873</v>
      </c>
      <c r="N730" s="16">
        <f t="shared" si="1063"/>
        <v>90270.16815695379</v>
      </c>
      <c r="O730" s="16">
        <f t="shared" si="1064"/>
        <v>110913.01740071659</v>
      </c>
      <c r="P730" s="22">
        <f t="shared" si="923"/>
        <v>8.0216882263024907</v>
      </c>
      <c r="Q730" s="11">
        <f t="shared" si="924"/>
        <v>4522.4776977468564</v>
      </c>
      <c r="R730" s="7">
        <f t="shared" si="932"/>
        <v>710</v>
      </c>
      <c r="S730" s="11">
        <f t="shared" si="925"/>
        <v>10369.850270326595</v>
      </c>
      <c r="T730" s="11">
        <f t="shared" si="926"/>
        <v>13480.805351424573</v>
      </c>
      <c r="AB730" s="4">
        <f t="shared" si="1065"/>
        <v>0</v>
      </c>
      <c r="AC730" s="3">
        <f t="shared" si="1066"/>
        <v>18</v>
      </c>
      <c r="AD730" s="42">
        <f t="shared" si="1067"/>
        <v>15.762</v>
      </c>
      <c r="AE730" s="3">
        <f t="shared" si="1068"/>
        <v>57</v>
      </c>
      <c r="AF730" s="42">
        <f t="shared" si="1069"/>
        <v>11.238</v>
      </c>
      <c r="AJ730" s="3">
        <v>9</v>
      </c>
      <c r="AK730" s="3" t="s">
        <v>2296</v>
      </c>
      <c r="AL730" s="13" t="s">
        <v>2440</v>
      </c>
    </row>
    <row r="731" spans="1:38" x14ac:dyDescent="0.2">
      <c r="B731" s="4">
        <v>6</v>
      </c>
      <c r="C731" s="13" t="s">
        <v>1659</v>
      </c>
      <c r="D731" s="29">
        <v>1670260</v>
      </c>
      <c r="E731" s="29">
        <v>6347493</v>
      </c>
      <c r="F731" s="23">
        <v>18</v>
      </c>
      <c r="G731" s="10">
        <v>37</v>
      </c>
      <c r="H731" s="38">
        <v>26.64</v>
      </c>
      <c r="I731" s="8">
        <v>57</v>
      </c>
      <c r="J731" s="8">
        <v>13</v>
      </c>
      <c r="K731" s="17">
        <v>18.18</v>
      </c>
      <c r="L731" s="20">
        <f t="shared" si="1061"/>
        <v>18.624066666666668</v>
      </c>
      <c r="M731" s="20">
        <f t="shared" si="1062"/>
        <v>57.221716666666666</v>
      </c>
      <c r="N731" s="16">
        <f t="shared" si="1063"/>
        <v>89682.883437559285</v>
      </c>
      <c r="O731" s="16">
        <f t="shared" si="1064"/>
        <v>110928.04217979014</v>
      </c>
      <c r="P731" s="22">
        <f t="shared" si="923"/>
        <v>22.181677528987748</v>
      </c>
      <c r="Q731" s="11">
        <f t="shared" si="924"/>
        <v>4544.6593752758445</v>
      </c>
      <c r="R731" s="7">
        <f t="shared" si="932"/>
        <v>711</v>
      </c>
      <c r="S731" s="11">
        <f t="shared" si="925"/>
        <v>10406.05550344455</v>
      </c>
      <c r="T731" s="11">
        <f t="shared" si="926"/>
        <v>13527.872154477915</v>
      </c>
      <c r="AB731" s="4">
        <f t="shared" si="1065"/>
        <v>0</v>
      </c>
      <c r="AC731" s="3">
        <f t="shared" si="1066"/>
        <v>18</v>
      </c>
      <c r="AD731" s="42">
        <f t="shared" si="1067"/>
        <v>37.444000000000003</v>
      </c>
      <c r="AE731" s="3">
        <f t="shared" si="1068"/>
        <v>57</v>
      </c>
      <c r="AF731" s="42">
        <f t="shared" si="1069"/>
        <v>13.303000000000001</v>
      </c>
      <c r="AJ731" s="3">
        <v>8</v>
      </c>
      <c r="AL731" t="s">
        <v>84</v>
      </c>
    </row>
    <row r="732" spans="1:38" x14ac:dyDescent="0.2">
      <c r="B732" s="4">
        <v>9</v>
      </c>
      <c r="C732" s="13" t="s">
        <v>1660</v>
      </c>
      <c r="D732" s="29">
        <v>1671785</v>
      </c>
      <c r="E732" s="29">
        <v>6359698</v>
      </c>
      <c r="F732" s="23">
        <v>18</v>
      </c>
      <c r="G732" s="10">
        <v>39</v>
      </c>
      <c r="H732" s="38">
        <v>27.84</v>
      </c>
      <c r="I732" s="8">
        <v>57</v>
      </c>
      <c r="J732" s="8">
        <v>19</v>
      </c>
      <c r="K732" s="17">
        <v>50.22</v>
      </c>
      <c r="L732" s="20">
        <f t="shared" si="1061"/>
        <v>18.657733333333333</v>
      </c>
      <c r="M732" s="20">
        <f t="shared" si="1062"/>
        <v>57.330616666666664</v>
      </c>
      <c r="N732" s="16">
        <f t="shared" si="1063"/>
        <v>89602.792050481308</v>
      </c>
      <c r="O732" s="16">
        <f t="shared" si="1064"/>
        <v>110930.22140293276</v>
      </c>
      <c r="P732" s="22">
        <f t="shared" si="923"/>
        <v>12.29990447117375</v>
      </c>
      <c r="Q732" s="11">
        <f t="shared" si="924"/>
        <v>4556.9592797470186</v>
      </c>
      <c r="R732" s="7">
        <f t="shared" si="932"/>
        <v>712</v>
      </c>
      <c r="S732" s="11">
        <f t="shared" si="925"/>
        <v>10419.564195826048</v>
      </c>
      <c r="T732" s="11">
        <f t="shared" si="926"/>
        <v>13545.433454573862</v>
      </c>
      <c r="AB732" s="4">
        <f>SUM(U732:AA732)+15</f>
        <v>15</v>
      </c>
      <c r="AC732" s="3">
        <f t="shared" si="1066"/>
        <v>18</v>
      </c>
      <c r="AD732" s="42">
        <f t="shared" si="1067"/>
        <v>39.463999999999999</v>
      </c>
      <c r="AE732" s="3">
        <f t="shared" si="1068"/>
        <v>57</v>
      </c>
      <c r="AF732" s="42">
        <f t="shared" si="1069"/>
        <v>19.837</v>
      </c>
      <c r="AJ732" s="3">
        <v>9</v>
      </c>
      <c r="AK732" s="3" t="s">
        <v>2998</v>
      </c>
      <c r="AL732" s="13" t="s">
        <v>2441</v>
      </c>
    </row>
    <row r="733" spans="1:38" x14ac:dyDescent="0.2">
      <c r="B733" s="4">
        <v>7</v>
      </c>
      <c r="C733" s="13" t="s">
        <v>3033</v>
      </c>
      <c r="D733" s="29">
        <v>1662430</v>
      </c>
      <c r="E733" s="29">
        <v>6372854</v>
      </c>
      <c r="F733" s="23">
        <v>18</v>
      </c>
      <c r="G733" s="10">
        <v>30</v>
      </c>
      <c r="H733" s="38">
        <v>40.619999999999997</v>
      </c>
      <c r="I733" s="8">
        <v>57</v>
      </c>
      <c r="J733" s="8">
        <v>27</v>
      </c>
      <c r="K733" s="17">
        <v>7.32</v>
      </c>
      <c r="L733" s="20">
        <f t="shared" si="1061"/>
        <v>18.511283333333335</v>
      </c>
      <c r="M733" s="20">
        <f t="shared" si="1062"/>
        <v>57.452033333333333</v>
      </c>
      <c r="N733" s="16">
        <f t="shared" si="1063"/>
        <v>89806.307324271591</v>
      </c>
      <c r="O733" s="16">
        <f t="shared" si="1064"/>
        <v>110924.77724896304</v>
      </c>
      <c r="P733" s="22">
        <f t="shared" si="923"/>
        <v>16.142997274360173</v>
      </c>
      <c r="Q733" s="11">
        <f t="shared" si="924"/>
        <v>4573.1022770213785</v>
      </c>
      <c r="R733" s="7">
        <f t="shared" si="932"/>
        <v>713</v>
      </c>
      <c r="S733" s="11">
        <f t="shared" si="925"/>
        <v>10441.809967729039</v>
      </c>
      <c r="T733" s="11">
        <f t="shared" si="926"/>
        <v>13574.352958047752</v>
      </c>
      <c r="U733" s="4">
        <v>9</v>
      </c>
      <c r="AB733" s="4">
        <f t="shared" si="1065"/>
        <v>9</v>
      </c>
      <c r="AC733" s="3">
        <f t="shared" si="1066"/>
        <v>18</v>
      </c>
      <c r="AD733" s="42">
        <f t="shared" si="1067"/>
        <v>30.677</v>
      </c>
      <c r="AE733" s="3">
        <f t="shared" si="1068"/>
        <v>57</v>
      </c>
      <c r="AF733" s="42">
        <f t="shared" si="1069"/>
        <v>27.122</v>
      </c>
      <c r="AJ733" s="3">
        <v>9</v>
      </c>
      <c r="AL733" s="13" t="s">
        <v>2442</v>
      </c>
    </row>
    <row r="734" spans="1:38" x14ac:dyDescent="0.2">
      <c r="B734" s="4">
        <v>8</v>
      </c>
      <c r="C734" s="13" t="s">
        <v>1661</v>
      </c>
      <c r="D734" s="29">
        <v>1661325</v>
      </c>
      <c r="E734" s="29">
        <v>6379374</v>
      </c>
      <c r="F734" s="23">
        <v>18</v>
      </c>
      <c r="G734" s="10">
        <v>29</v>
      </c>
      <c r="H734" s="38">
        <v>49.92</v>
      </c>
      <c r="I734" s="8">
        <v>57</v>
      </c>
      <c r="J734" s="8">
        <v>30</v>
      </c>
      <c r="K734" s="17">
        <v>39.299999999999997</v>
      </c>
      <c r="L734" s="20">
        <f t="shared" si="1061"/>
        <v>18.497199999999999</v>
      </c>
      <c r="M734" s="20">
        <f t="shared" si="1062"/>
        <v>57.510916666666667</v>
      </c>
      <c r="N734" s="16">
        <f t="shared" si="1063"/>
        <v>89814.944964643306</v>
      </c>
      <c r="O734" s="16">
        <f t="shared" si="1064"/>
        <v>110924.57518934811</v>
      </c>
      <c r="P734" s="22">
        <f t="shared" si="923"/>
        <v>6.6129739905733782</v>
      </c>
      <c r="Q734" s="11">
        <f t="shared" si="924"/>
        <v>4579.7152510119522</v>
      </c>
      <c r="R734" s="7">
        <f t="shared" si="932"/>
        <v>714</v>
      </c>
      <c r="S734" s="11">
        <f t="shared" si="925"/>
        <v>10442.263905668709</v>
      </c>
      <c r="T734" s="11">
        <f t="shared" si="926"/>
        <v>13574.943077369322</v>
      </c>
      <c r="AB734" s="4">
        <f t="shared" si="1065"/>
        <v>0</v>
      </c>
      <c r="AC734" s="3">
        <f t="shared" si="1066"/>
        <v>18</v>
      </c>
      <c r="AD734" s="42">
        <f t="shared" si="1067"/>
        <v>29.832000000000001</v>
      </c>
      <c r="AE734" s="3">
        <f t="shared" si="1068"/>
        <v>57</v>
      </c>
      <c r="AF734" s="42">
        <f t="shared" si="1069"/>
        <v>30.655000000000001</v>
      </c>
      <c r="AJ734" s="3">
        <v>9</v>
      </c>
      <c r="AK734" s="3" t="s">
        <v>2296</v>
      </c>
      <c r="AL734" s="13" t="s">
        <v>2443</v>
      </c>
    </row>
    <row r="735" spans="1:38" x14ac:dyDescent="0.2">
      <c r="B735" s="4">
        <v>8</v>
      </c>
      <c r="C735" s="13" t="s">
        <v>1662</v>
      </c>
      <c r="D735" s="8">
        <v>1675261</v>
      </c>
      <c r="E735" s="8">
        <v>6387149</v>
      </c>
      <c r="F735" s="23">
        <v>18</v>
      </c>
      <c r="G735" s="10">
        <v>44</v>
      </c>
      <c r="H735" s="38">
        <v>6</v>
      </c>
      <c r="I735" s="8">
        <v>57</v>
      </c>
      <c r="J735" s="8">
        <v>34</v>
      </c>
      <c r="K735" s="17">
        <v>31.68</v>
      </c>
      <c r="L735" s="20">
        <f t="shared" si="1061"/>
        <v>18.734999999999999</v>
      </c>
      <c r="M735" s="20">
        <f t="shared" si="1062"/>
        <v>57.575466666666664</v>
      </c>
      <c r="N735" s="16">
        <f t="shared" si="1063"/>
        <v>89418.788364024556</v>
      </c>
      <c r="O735" s="16">
        <f t="shared" si="1064"/>
        <v>110935.25367286066</v>
      </c>
      <c r="P735" s="22">
        <f t="shared" si="923"/>
        <v>15.958155313193314</v>
      </c>
      <c r="Q735" s="11">
        <f t="shared" si="924"/>
        <v>4595.6734063251452</v>
      </c>
      <c r="R735" s="7">
        <f t="shared" si="932"/>
        <v>715</v>
      </c>
      <c r="S735" s="11">
        <f t="shared" si="925"/>
        <v>10463.994832863407</v>
      </c>
      <c r="T735" s="11">
        <f t="shared" si="926"/>
        <v>13603.19328272243</v>
      </c>
      <c r="AB735" s="4">
        <f t="shared" si="1065"/>
        <v>0</v>
      </c>
      <c r="AC735" s="3">
        <f t="shared" si="1066"/>
        <v>18</v>
      </c>
      <c r="AD735" s="42">
        <f t="shared" si="1067"/>
        <v>44.1</v>
      </c>
      <c r="AE735" s="3">
        <f t="shared" si="1068"/>
        <v>57</v>
      </c>
      <c r="AF735" s="42">
        <f t="shared" si="1069"/>
        <v>34.527999999999999</v>
      </c>
      <c r="AJ735" s="3">
        <v>9</v>
      </c>
      <c r="AK735" s="3" t="s">
        <v>2296</v>
      </c>
      <c r="AL735" s="13" t="s">
        <v>2444</v>
      </c>
    </row>
    <row r="736" spans="1:38" x14ac:dyDescent="0.2">
      <c r="B736" s="4">
        <v>8</v>
      </c>
      <c r="C736" s="13" t="s">
        <v>1663</v>
      </c>
      <c r="D736" s="8">
        <v>1675261</v>
      </c>
      <c r="E736" s="8">
        <v>6387149</v>
      </c>
      <c r="F736" s="23">
        <v>18</v>
      </c>
      <c r="G736" s="10">
        <v>44</v>
      </c>
      <c r="H736" s="38">
        <v>6</v>
      </c>
      <c r="I736" s="8">
        <v>57</v>
      </c>
      <c r="J736" s="8">
        <v>34</v>
      </c>
      <c r="K736" s="17">
        <v>31.68</v>
      </c>
      <c r="L736" s="20">
        <f t="shared" si="1061"/>
        <v>18.734999999999999</v>
      </c>
      <c r="M736" s="20">
        <f t="shared" si="1062"/>
        <v>57.575466666666664</v>
      </c>
      <c r="N736" s="16">
        <f t="shared" si="1063"/>
        <v>89418.788364024556</v>
      </c>
      <c r="O736" s="16">
        <f t="shared" si="1064"/>
        <v>110935.25367286066</v>
      </c>
      <c r="P736" s="22">
        <f t="shared" ref="P736:P801" si="1070">SQRT(POWER(D736-D735,2)+POWER(E736-E735,2))/1000</f>
        <v>0</v>
      </c>
      <c r="Q736" s="11">
        <f t="shared" ref="Q736:Q801" si="1071">Q735+P736</f>
        <v>4595.6734063251452</v>
      </c>
      <c r="R736" s="7">
        <f t="shared" si="932"/>
        <v>716</v>
      </c>
      <c r="S736" s="11">
        <f t="shared" ref="S736:S801" si="1072">Q736/R736*1628</f>
        <v>10449.380314940414</v>
      </c>
      <c r="T736" s="11">
        <f t="shared" ref="T736:T801" si="1073">S736*1.3</f>
        <v>13584.194409422538</v>
      </c>
      <c r="AB736" s="4">
        <f t="shared" si="1065"/>
        <v>0</v>
      </c>
      <c r="AC736" s="3">
        <f t="shared" si="1066"/>
        <v>18</v>
      </c>
      <c r="AD736" s="42">
        <f t="shared" si="1067"/>
        <v>44.1</v>
      </c>
      <c r="AE736" s="3">
        <f t="shared" si="1068"/>
        <v>57</v>
      </c>
      <c r="AF736" s="42">
        <f t="shared" si="1069"/>
        <v>34.527999999999999</v>
      </c>
      <c r="AJ736" s="3">
        <v>9</v>
      </c>
      <c r="AK736" s="3" t="s">
        <v>2296</v>
      </c>
      <c r="AL736" s="13" t="s">
        <v>2445</v>
      </c>
    </row>
    <row r="737" spans="1:38" x14ac:dyDescent="0.2">
      <c r="B737" s="4">
        <v>9</v>
      </c>
      <c r="C737" s="13" t="s">
        <v>1664</v>
      </c>
      <c r="D737" s="29">
        <v>1691350</v>
      </c>
      <c r="E737" s="29">
        <v>6418833</v>
      </c>
      <c r="F737" s="23">
        <v>19</v>
      </c>
      <c r="G737" s="10">
        <v>1</v>
      </c>
      <c r="H737" s="38">
        <v>43.2</v>
      </c>
      <c r="I737" s="8">
        <v>57</v>
      </c>
      <c r="J737" s="8">
        <v>51</v>
      </c>
      <c r="K737" s="17">
        <v>10.7</v>
      </c>
      <c r="L737" s="20">
        <f t="shared" si="1061"/>
        <v>19.028666666666666</v>
      </c>
      <c r="M737" s="20">
        <f t="shared" si="1062"/>
        <v>57.85297222222222</v>
      </c>
      <c r="N737" s="16">
        <f t="shared" si="1063"/>
        <v>88884.314893318849</v>
      </c>
      <c r="O737" s="16">
        <f t="shared" si="1064"/>
        <v>110950.79048565161</v>
      </c>
      <c r="P737" s="22">
        <f t="shared" si="1070"/>
        <v>35.53493741376225</v>
      </c>
      <c r="Q737" s="11">
        <f t="shared" si="1071"/>
        <v>4631.2083437389074</v>
      </c>
      <c r="R737" s="7">
        <f t="shared" si="932"/>
        <v>717</v>
      </c>
      <c r="S737" s="11">
        <f t="shared" si="1072"/>
        <v>10515.49119052572</v>
      </c>
      <c r="T737" s="11">
        <f t="shared" si="1073"/>
        <v>13670.138547683437</v>
      </c>
      <c r="V737" s="4">
        <v>9</v>
      </c>
      <c r="AB737" s="4">
        <f>SUM(U737:AA737)+20</f>
        <v>29</v>
      </c>
      <c r="AC737" s="3">
        <f t="shared" si="1066"/>
        <v>19</v>
      </c>
      <c r="AD737" s="42">
        <f t="shared" si="1067"/>
        <v>1.7200000000000002</v>
      </c>
      <c r="AE737" s="3">
        <f t="shared" si="1068"/>
        <v>57</v>
      </c>
      <c r="AF737" s="42">
        <f t="shared" si="1069"/>
        <v>51.178333333333335</v>
      </c>
      <c r="AJ737" s="3">
        <v>9</v>
      </c>
      <c r="AL737" s="13" t="s">
        <v>3034</v>
      </c>
    </row>
    <row r="738" spans="1:38" x14ac:dyDescent="0.2">
      <c r="B738" s="4">
        <v>8</v>
      </c>
      <c r="C738" s="13" t="s">
        <v>1665</v>
      </c>
      <c r="D738" s="8">
        <v>1697209</v>
      </c>
      <c r="E738" s="8">
        <v>6426128</v>
      </c>
      <c r="F738" s="23">
        <v>19</v>
      </c>
      <c r="G738" s="10">
        <v>7</v>
      </c>
      <c r="H738" s="38">
        <v>59.52</v>
      </c>
      <c r="I738" s="8">
        <v>57</v>
      </c>
      <c r="J738" s="8">
        <v>54</v>
      </c>
      <c r="K738" s="17">
        <v>57</v>
      </c>
      <c r="L738" s="20">
        <f t="shared" si="1061"/>
        <v>19.133199999999999</v>
      </c>
      <c r="M738" s="20">
        <f t="shared" si="1062"/>
        <v>57.915833333333332</v>
      </c>
      <c r="N738" s="16">
        <f t="shared" si="1063"/>
        <v>88704.921288650105</v>
      </c>
      <c r="O738" s="16">
        <f t="shared" si="1064"/>
        <v>110956.32455143239</v>
      </c>
      <c r="P738" s="22">
        <f t="shared" si="1070"/>
        <v>9.3565434857109491</v>
      </c>
      <c r="Q738" s="11">
        <f t="shared" si="1071"/>
        <v>4640.5648872246184</v>
      </c>
      <c r="R738" s="7">
        <f t="shared" si="932"/>
        <v>718</v>
      </c>
      <c r="S738" s="11">
        <f t="shared" si="1072"/>
        <v>10522.060774932699</v>
      </c>
      <c r="T738" s="11">
        <f t="shared" si="1073"/>
        <v>13678.679007412509</v>
      </c>
      <c r="AB738" s="4">
        <f t="shared" si="1065"/>
        <v>0</v>
      </c>
      <c r="AC738" s="3">
        <f t="shared" si="1066"/>
        <v>19</v>
      </c>
      <c r="AD738" s="42">
        <f t="shared" si="1067"/>
        <v>7.992</v>
      </c>
      <c r="AE738" s="3">
        <f t="shared" si="1068"/>
        <v>57</v>
      </c>
      <c r="AF738" s="42">
        <f t="shared" si="1069"/>
        <v>54.95</v>
      </c>
      <c r="AJ738" s="3">
        <v>9</v>
      </c>
      <c r="AK738" s="57" t="s">
        <v>2296</v>
      </c>
      <c r="AL738" s="13" t="s">
        <v>3035</v>
      </c>
    </row>
    <row r="739" spans="1:38" x14ac:dyDescent="0.2">
      <c r="B739" s="4">
        <v>8</v>
      </c>
      <c r="C739" s="13" t="s">
        <v>1666</v>
      </c>
      <c r="D739" s="29">
        <v>1671224</v>
      </c>
      <c r="E739" s="29">
        <v>6416400</v>
      </c>
      <c r="F739" s="23">
        <v>18</v>
      </c>
      <c r="G739" s="10">
        <v>41</v>
      </c>
      <c r="H739" s="38">
        <v>18.18</v>
      </c>
      <c r="I739" s="8">
        <v>57</v>
      </c>
      <c r="J739" s="8">
        <v>50</v>
      </c>
      <c r="K739" s="17">
        <v>21.54</v>
      </c>
      <c r="L739" s="20">
        <f t="shared" si="1061"/>
        <v>18.688383333333334</v>
      </c>
      <c r="M739" s="20">
        <f t="shared" si="1062"/>
        <v>57.839316666666669</v>
      </c>
      <c r="N739" s="16">
        <f t="shared" si="1063"/>
        <v>89425.819782877588</v>
      </c>
      <c r="O739" s="16">
        <f t="shared" si="1064"/>
        <v>110934.92056585501</v>
      </c>
      <c r="P739" s="22">
        <f t="shared" si="1070"/>
        <v>27.746246755191954</v>
      </c>
      <c r="Q739" s="11">
        <f t="shared" si="1071"/>
        <v>4668.3111339798106</v>
      </c>
      <c r="R739" s="7">
        <f t="shared" si="932"/>
        <v>719</v>
      </c>
      <c r="S739" s="11">
        <f t="shared" si="1072"/>
        <v>10570.251079442463</v>
      </c>
      <c r="T739" s="11">
        <f t="shared" si="1073"/>
        <v>13741.326403275203</v>
      </c>
      <c r="AB739" s="4">
        <f t="shared" si="1065"/>
        <v>0</v>
      </c>
      <c r="AC739" s="3">
        <f t="shared" si="1066"/>
        <v>18</v>
      </c>
      <c r="AD739" s="42">
        <f t="shared" si="1067"/>
        <v>41.302999999999997</v>
      </c>
      <c r="AE739" s="3">
        <f t="shared" si="1068"/>
        <v>57</v>
      </c>
      <c r="AF739" s="42">
        <f t="shared" si="1069"/>
        <v>50.359000000000002</v>
      </c>
      <c r="AJ739" s="3">
        <v>9</v>
      </c>
      <c r="AK739" s="57" t="s">
        <v>2296</v>
      </c>
      <c r="AL739" s="13" t="s">
        <v>2446</v>
      </c>
    </row>
    <row r="740" spans="1:38" x14ac:dyDescent="0.2">
      <c r="B740" s="4">
        <v>9</v>
      </c>
      <c r="C740" s="13" t="s">
        <v>1667</v>
      </c>
      <c r="D740" s="29">
        <v>1667823</v>
      </c>
      <c r="E740" s="29">
        <v>6400239</v>
      </c>
      <c r="F740" s="23">
        <v>18</v>
      </c>
      <c r="G740" s="10">
        <v>37</v>
      </c>
      <c r="H740" s="38">
        <v>11.6</v>
      </c>
      <c r="I740" s="8">
        <v>57</v>
      </c>
      <c r="J740" s="8">
        <v>41</v>
      </c>
      <c r="K740" s="17">
        <v>44.1</v>
      </c>
      <c r="L740" s="20">
        <f t="shared" si="1061"/>
        <v>18.619888888888887</v>
      </c>
      <c r="M740" s="20">
        <f t="shared" si="1062"/>
        <v>57.695583333333332</v>
      </c>
      <c r="N740" s="16">
        <f t="shared" si="1063"/>
        <v>89572.12419217205</v>
      </c>
      <c r="O740" s="16">
        <f t="shared" si="1064"/>
        <v>110931.17757425107</v>
      </c>
      <c r="P740" s="22">
        <f t="shared" si="1070"/>
        <v>16.514984771412898</v>
      </c>
      <c r="Q740" s="11">
        <f t="shared" si="1071"/>
        <v>4684.8261187512235</v>
      </c>
      <c r="R740" s="7">
        <f t="shared" ref="R740:R805" si="1074">R739+1</f>
        <v>720</v>
      </c>
      <c r="S740" s="11">
        <f t="shared" si="1072"/>
        <v>10592.912390731934</v>
      </c>
      <c r="T740" s="11">
        <f t="shared" si="1073"/>
        <v>13770.786107951513</v>
      </c>
      <c r="V740" s="4">
        <v>9</v>
      </c>
      <c r="X740" s="4">
        <v>9</v>
      </c>
      <c r="AB740" s="4">
        <f t="shared" si="1065"/>
        <v>18</v>
      </c>
      <c r="AC740" s="3">
        <f t="shared" si="1066"/>
        <v>18</v>
      </c>
      <c r="AD740" s="42">
        <f t="shared" si="1067"/>
        <v>37.193333333333335</v>
      </c>
      <c r="AE740" s="3">
        <f t="shared" si="1068"/>
        <v>57</v>
      </c>
      <c r="AF740" s="42">
        <f t="shared" si="1069"/>
        <v>41.734999999999999</v>
      </c>
      <c r="AJ740" s="3">
        <v>9</v>
      </c>
      <c r="AL740" s="13" t="s">
        <v>2450</v>
      </c>
    </row>
    <row r="741" spans="1:38" x14ac:dyDescent="0.2">
      <c r="B741" s="4">
        <v>9</v>
      </c>
      <c r="C741" s="13" t="s">
        <v>1164</v>
      </c>
      <c r="D741" s="29">
        <v>1620334</v>
      </c>
      <c r="E741" s="29">
        <v>6538185</v>
      </c>
      <c r="F741" s="23">
        <v>17</v>
      </c>
      <c r="G741" s="10">
        <v>53</v>
      </c>
      <c r="H741" s="38">
        <v>45.3</v>
      </c>
      <c r="I741" s="8">
        <v>58</v>
      </c>
      <c r="J741" s="8">
        <v>56</v>
      </c>
      <c r="K741" s="17">
        <v>54.78</v>
      </c>
      <c r="L741" s="20">
        <f t="shared" si="993"/>
        <v>17.895916666666668</v>
      </c>
      <c r="M741" s="20">
        <f t="shared" si="994"/>
        <v>58.948549999999997</v>
      </c>
      <c r="N741" s="16">
        <f t="shared" si="995"/>
        <v>90542.106905206485</v>
      </c>
      <c r="O741" s="16">
        <f t="shared" si="996"/>
        <v>110913.41517306193</v>
      </c>
      <c r="P741" s="61">
        <f t="shared" si="1070"/>
        <v>145.89141180000968</v>
      </c>
      <c r="Q741" s="11">
        <f t="shared" si="1071"/>
        <v>4830.7175305512328</v>
      </c>
      <c r="R741" s="7">
        <f t="shared" si="1074"/>
        <v>721</v>
      </c>
      <c r="S741" s="11">
        <f t="shared" si="1072"/>
        <v>10907.639583547028</v>
      </c>
      <c r="T741" s="11">
        <f t="shared" si="1073"/>
        <v>14179.931458611138</v>
      </c>
      <c r="U741" s="4">
        <v>9</v>
      </c>
      <c r="AB741" s="4">
        <f t="shared" si="997"/>
        <v>9</v>
      </c>
      <c r="AC741" s="3">
        <f t="shared" si="905"/>
        <v>17</v>
      </c>
      <c r="AD741" s="42">
        <f t="shared" si="906"/>
        <v>53.755000000000003</v>
      </c>
      <c r="AE741" s="3">
        <f t="shared" si="907"/>
        <v>58</v>
      </c>
      <c r="AF741" s="42">
        <f t="shared" si="908"/>
        <v>56.912999999999997</v>
      </c>
      <c r="AG741" s="4">
        <v>1</v>
      </c>
      <c r="AJ741" s="3">
        <v>9</v>
      </c>
      <c r="AK741" s="3">
        <v>1</v>
      </c>
      <c r="AL741" t="s">
        <v>292</v>
      </c>
    </row>
    <row r="742" spans="1:38" x14ac:dyDescent="0.2">
      <c r="A742" s="4">
        <v>1</v>
      </c>
      <c r="B742" s="4">
        <v>9</v>
      </c>
      <c r="C742" s="13" t="s">
        <v>1166</v>
      </c>
      <c r="D742" s="29">
        <v>1623414</v>
      </c>
      <c r="E742" s="29">
        <v>6544517</v>
      </c>
      <c r="F742" s="23">
        <v>17</v>
      </c>
      <c r="G742" s="10">
        <v>57</v>
      </c>
      <c r="H742" s="38">
        <v>10.56</v>
      </c>
      <c r="I742" s="8">
        <v>59</v>
      </c>
      <c r="J742" s="8">
        <v>0</v>
      </c>
      <c r="K742" s="17">
        <v>16.079999999999998</v>
      </c>
      <c r="L742" s="20">
        <f t="shared" si="993"/>
        <v>17.952933333333334</v>
      </c>
      <c r="M742" s="20">
        <f t="shared" si="994"/>
        <v>59.004466666666666</v>
      </c>
      <c r="N742" s="16">
        <f t="shared" si="995"/>
        <v>90426.114209748455</v>
      </c>
      <c r="O742" s="16">
        <f t="shared" si="996"/>
        <v>110915.61994741642</v>
      </c>
      <c r="P742" s="22">
        <f t="shared" si="1070"/>
        <v>7.0413510067315919</v>
      </c>
      <c r="Q742" s="11">
        <f t="shared" si="1071"/>
        <v>4837.7588815579647</v>
      </c>
      <c r="R742" s="7">
        <f t="shared" si="1074"/>
        <v>722</v>
      </c>
      <c r="S742" s="11">
        <f t="shared" si="1072"/>
        <v>10908.409223235965</v>
      </c>
      <c r="T742" s="11">
        <f t="shared" si="1073"/>
        <v>14180.931990206755</v>
      </c>
      <c r="U742" s="4">
        <v>9</v>
      </c>
      <c r="AB742" s="4">
        <f t="shared" si="997"/>
        <v>9</v>
      </c>
      <c r="AC742" s="3">
        <f t="shared" si="905"/>
        <v>17</v>
      </c>
      <c r="AD742" s="42">
        <f t="shared" si="906"/>
        <v>57.176000000000002</v>
      </c>
      <c r="AE742" s="3">
        <f t="shared" si="907"/>
        <v>59</v>
      </c>
      <c r="AF742" s="42">
        <f t="shared" si="908"/>
        <v>0.26799999999999996</v>
      </c>
      <c r="AJ742" s="3">
        <v>9</v>
      </c>
      <c r="AK742" s="3">
        <v>1</v>
      </c>
      <c r="AL742" t="s">
        <v>460</v>
      </c>
    </row>
    <row r="743" spans="1:38" x14ac:dyDescent="0.2">
      <c r="B743" s="4">
        <v>9</v>
      </c>
      <c r="C743" s="13" t="s">
        <v>1167</v>
      </c>
      <c r="D743" s="29">
        <v>1625359</v>
      </c>
      <c r="E743" s="29">
        <v>6547514</v>
      </c>
      <c r="F743" s="23">
        <v>17</v>
      </c>
      <c r="G743" s="10">
        <v>59</v>
      </c>
      <c r="H743" s="38">
        <v>18.36</v>
      </c>
      <c r="I743" s="8">
        <v>59</v>
      </c>
      <c r="J743" s="8">
        <v>1</v>
      </c>
      <c r="K743" s="17">
        <v>50.82</v>
      </c>
      <c r="L743" s="20">
        <f t="shared" si="993"/>
        <v>17.988433333333333</v>
      </c>
      <c r="M743" s="20">
        <f t="shared" si="994"/>
        <v>59.030783333333332</v>
      </c>
      <c r="N743" s="16">
        <f t="shared" si="995"/>
        <v>90355.784179834081</v>
      </c>
      <c r="O743" s="16">
        <f t="shared" si="996"/>
        <v>110916.94248791662</v>
      </c>
      <c r="P743" s="22">
        <f t="shared" ref="P743:P764" si="1075">SQRT(POWER(D743-D742,2)+POWER(E743-E742,2))/1000</f>
        <v>3.5728187751409952</v>
      </c>
      <c r="Q743" s="11">
        <f t="shared" ref="Q743:Q764" si="1076">Q742+P743</f>
        <v>4841.3317003331058</v>
      </c>
      <c r="R743" s="7">
        <f t="shared" si="1074"/>
        <v>723</v>
      </c>
      <c r="S743" s="11">
        <f t="shared" ref="S743:S764" si="1077">Q743/R743*1628</f>
        <v>10901.366539615901</v>
      </c>
      <c r="T743" s="11">
        <f t="shared" ref="T743:T764" si="1078">S743*1.3</f>
        <v>14171.776501500672</v>
      </c>
      <c r="AB743" s="4">
        <f t="shared" si="997"/>
        <v>0</v>
      </c>
      <c r="AC743" s="3">
        <f t="shared" si="905"/>
        <v>17</v>
      </c>
      <c r="AD743" s="42">
        <f t="shared" si="906"/>
        <v>59.305999999999997</v>
      </c>
      <c r="AE743" s="3">
        <f t="shared" si="907"/>
        <v>59</v>
      </c>
      <c r="AF743" s="42">
        <f t="shared" si="908"/>
        <v>1.847</v>
      </c>
      <c r="AJ743" s="3">
        <v>9</v>
      </c>
      <c r="AK743" s="3">
        <v>1</v>
      </c>
      <c r="AL743" t="s">
        <v>230</v>
      </c>
    </row>
    <row r="744" spans="1:38" x14ac:dyDescent="0.2">
      <c r="A744" s="4">
        <v>1</v>
      </c>
      <c r="B744" s="4">
        <v>9</v>
      </c>
      <c r="C744" s="13" t="s">
        <v>3036</v>
      </c>
      <c r="D744" s="29">
        <v>1626819</v>
      </c>
      <c r="E744" s="29">
        <v>6548554</v>
      </c>
      <c r="F744" s="23">
        <v>18</v>
      </c>
      <c r="G744" s="10">
        <v>0</v>
      </c>
      <c r="H744" s="38">
        <v>52</v>
      </c>
      <c r="I744" s="8">
        <v>59</v>
      </c>
      <c r="J744" s="8">
        <v>2</v>
      </c>
      <c r="K744" s="17">
        <v>22.9</v>
      </c>
      <c r="L744" s="20">
        <f t="shared" si="993"/>
        <v>18.014444444444443</v>
      </c>
      <c r="M744" s="20">
        <f t="shared" si="994"/>
        <v>59.039694444444443</v>
      </c>
      <c r="N744" s="16">
        <f t="shared" si="995"/>
        <v>90306.365262443724</v>
      </c>
      <c r="O744" s="16">
        <f t="shared" si="996"/>
        <v>110917.8165913799</v>
      </c>
      <c r="P744" s="22">
        <f t="shared" si="1075"/>
        <v>1.7925400971805345</v>
      </c>
      <c r="Q744" s="11">
        <f t="shared" si="1076"/>
        <v>4843.1242404302866</v>
      </c>
      <c r="R744" s="7">
        <f t="shared" si="1074"/>
        <v>724</v>
      </c>
      <c r="S744" s="11">
        <f t="shared" si="1077"/>
        <v>10890.340142846004</v>
      </c>
      <c r="T744" s="11">
        <f t="shared" si="1078"/>
        <v>14157.442185699805</v>
      </c>
      <c r="AB744" s="4">
        <f t="shared" ref="AB744" si="1079">SUM(U744:AA744)</f>
        <v>0</v>
      </c>
      <c r="AC744" s="3">
        <f t="shared" si="905"/>
        <v>18</v>
      </c>
      <c r="AD744" s="42">
        <f t="shared" si="906"/>
        <v>0.8666666666666667</v>
      </c>
      <c r="AE744" s="3">
        <f t="shared" si="907"/>
        <v>59</v>
      </c>
      <c r="AF744" s="42">
        <f t="shared" si="908"/>
        <v>2.3816666666666668</v>
      </c>
      <c r="AJ744" s="3">
        <v>8</v>
      </c>
      <c r="AL744" t="s">
        <v>3037</v>
      </c>
    </row>
    <row r="745" spans="1:38" x14ac:dyDescent="0.2">
      <c r="B745" s="4">
        <v>8</v>
      </c>
      <c r="C745" s="13" t="s">
        <v>1168</v>
      </c>
      <c r="D745" s="29">
        <v>1629967</v>
      </c>
      <c r="E745" s="29">
        <v>6554502</v>
      </c>
      <c r="F745" s="23">
        <v>18</v>
      </c>
      <c r="G745" s="10">
        <v>4</v>
      </c>
      <c r="H745" s="38">
        <v>21.9</v>
      </c>
      <c r="I745" s="8">
        <v>59</v>
      </c>
      <c r="J745" s="8">
        <v>5</v>
      </c>
      <c r="K745" s="17">
        <v>31.5</v>
      </c>
      <c r="L745" s="20">
        <f t="shared" si="993"/>
        <v>18.072749999999999</v>
      </c>
      <c r="M745" s="20">
        <f t="shared" si="994"/>
        <v>59.092083333333335</v>
      </c>
      <c r="N745" s="16">
        <f t="shared" si="995"/>
        <v>90189.207508541876</v>
      </c>
      <c r="O745" s="16">
        <f t="shared" si="996"/>
        <v>110920.13735624484</v>
      </c>
      <c r="P745" s="22">
        <f t="shared" si="1075"/>
        <v>6.7296811217174328</v>
      </c>
      <c r="Q745" s="11">
        <f t="shared" si="1076"/>
        <v>4849.8539215520041</v>
      </c>
      <c r="R745" s="7">
        <f t="shared" si="1074"/>
        <v>725</v>
      </c>
      <c r="S745" s="11">
        <f t="shared" si="1077"/>
        <v>10890.430599016086</v>
      </c>
      <c r="T745" s="11">
        <f t="shared" si="1078"/>
        <v>14157.559778720914</v>
      </c>
      <c r="AB745" s="4">
        <f t="shared" si="997"/>
        <v>0</v>
      </c>
      <c r="AC745" s="3">
        <f t="shared" si="905"/>
        <v>18</v>
      </c>
      <c r="AD745" s="42">
        <f t="shared" si="906"/>
        <v>4.3650000000000002</v>
      </c>
      <c r="AE745" s="3">
        <f t="shared" si="907"/>
        <v>59</v>
      </c>
      <c r="AF745" s="42">
        <f t="shared" si="908"/>
        <v>5.5250000000000004</v>
      </c>
      <c r="AJ745" s="3">
        <v>9</v>
      </c>
      <c r="AL745" t="s">
        <v>607</v>
      </c>
    </row>
    <row r="746" spans="1:38" x14ac:dyDescent="0.2">
      <c r="B746" s="4">
        <v>9</v>
      </c>
      <c r="C746" s="13" t="s">
        <v>1169</v>
      </c>
      <c r="D746" s="29">
        <v>1632373</v>
      </c>
      <c r="E746" s="29">
        <v>6555736</v>
      </c>
      <c r="F746" s="23">
        <v>18</v>
      </c>
      <c r="G746" s="10">
        <v>6</v>
      </c>
      <c r="H746" s="38">
        <v>55.56</v>
      </c>
      <c r="I746" s="8">
        <v>59</v>
      </c>
      <c r="J746" s="8">
        <v>6</v>
      </c>
      <c r="K746" s="17">
        <v>8.6999999999999993</v>
      </c>
      <c r="L746" s="20">
        <f t="shared" si="993"/>
        <v>18.115433333333332</v>
      </c>
      <c r="M746" s="20">
        <f t="shared" si="994"/>
        <v>59.10241666666667</v>
      </c>
      <c r="N746" s="16">
        <f t="shared" si="995"/>
        <v>90109.519875318103</v>
      </c>
      <c r="O746" s="16">
        <f t="shared" si="996"/>
        <v>110921.62334027514</v>
      </c>
      <c r="P746" s="22">
        <f t="shared" si="1075"/>
        <v>2.7039955621265359</v>
      </c>
      <c r="Q746" s="11">
        <f t="shared" si="1076"/>
        <v>4852.5579171141308</v>
      </c>
      <c r="R746" s="7">
        <f t="shared" si="1074"/>
        <v>726</v>
      </c>
      <c r="S746" s="11">
        <f t="shared" si="1077"/>
        <v>10881.493511104414</v>
      </c>
      <c r="T746" s="11">
        <f t="shared" si="1078"/>
        <v>14145.94156443574</v>
      </c>
      <c r="AB746" s="4">
        <f t="shared" si="997"/>
        <v>0</v>
      </c>
      <c r="AC746" s="3">
        <f t="shared" ref="AC746:AC841" si="1080">F746</f>
        <v>18</v>
      </c>
      <c r="AD746" s="42">
        <f t="shared" ref="AD746:AD841" si="1081">G746+H746/60</f>
        <v>6.9260000000000002</v>
      </c>
      <c r="AE746" s="3">
        <f t="shared" ref="AE746:AE841" si="1082">I746</f>
        <v>59</v>
      </c>
      <c r="AF746" s="42">
        <f t="shared" ref="AF746:AF841" si="1083">J746+K746/60</f>
        <v>6.1449999999999996</v>
      </c>
      <c r="AJ746" s="3">
        <v>6</v>
      </c>
      <c r="AK746" s="3">
        <v>1</v>
      </c>
      <c r="AL746" t="s">
        <v>2451</v>
      </c>
    </row>
    <row r="747" spans="1:38" x14ac:dyDescent="0.2">
      <c r="B747" s="4">
        <v>7</v>
      </c>
      <c r="C747" s="13" t="s">
        <v>1170</v>
      </c>
      <c r="D747" s="29">
        <v>1634679</v>
      </c>
      <c r="E747" s="29">
        <v>6556278</v>
      </c>
      <c r="F747" s="23">
        <v>18</v>
      </c>
      <c r="G747" s="10">
        <v>9</v>
      </c>
      <c r="H747" s="38">
        <v>21.48</v>
      </c>
      <c r="I747" s="8">
        <v>59</v>
      </c>
      <c r="J747" s="8">
        <v>6</v>
      </c>
      <c r="K747" s="17">
        <v>23.64</v>
      </c>
      <c r="L747" s="20">
        <f t="shared" si="993"/>
        <v>18.155966666666668</v>
      </c>
      <c r="M747" s="20">
        <f t="shared" si="994"/>
        <v>59.106566666666666</v>
      </c>
      <c r="N747" s="16">
        <f t="shared" si="995"/>
        <v>90035.360276419684</v>
      </c>
      <c r="O747" s="16">
        <f t="shared" si="996"/>
        <v>110923.00517088626</v>
      </c>
      <c r="P747" s="22">
        <f t="shared" si="1075"/>
        <v>2.3688393782610082</v>
      </c>
      <c r="Q747" s="11">
        <f t="shared" si="1076"/>
        <v>4854.9267564923921</v>
      </c>
      <c r="R747" s="7">
        <f t="shared" si="1074"/>
        <v>727</v>
      </c>
      <c r="S747" s="11">
        <f t="shared" si="1077"/>
        <v>10871.830480838535</v>
      </c>
      <c r="T747" s="11">
        <f t="shared" si="1078"/>
        <v>14133.379625090096</v>
      </c>
      <c r="U747" s="4">
        <v>9</v>
      </c>
      <c r="AB747" s="4">
        <f t="shared" si="997"/>
        <v>9</v>
      </c>
      <c r="AC747" s="3">
        <f t="shared" si="1080"/>
        <v>18</v>
      </c>
      <c r="AD747" s="42">
        <f t="shared" si="1081"/>
        <v>9.3580000000000005</v>
      </c>
      <c r="AE747" s="3">
        <f t="shared" si="1082"/>
        <v>59</v>
      </c>
      <c r="AF747" s="42">
        <f t="shared" si="1083"/>
        <v>6.3940000000000001</v>
      </c>
      <c r="AG747" s="4">
        <v>1</v>
      </c>
      <c r="AJ747" s="3">
        <v>8</v>
      </c>
      <c r="AL747" t="s">
        <v>527</v>
      </c>
    </row>
    <row r="748" spans="1:38" x14ac:dyDescent="0.2">
      <c r="A748" s="4">
        <v>1</v>
      </c>
      <c r="B748" s="4">
        <v>9</v>
      </c>
      <c r="C748" s="13" t="s">
        <v>1171</v>
      </c>
      <c r="D748" s="29">
        <v>1636713</v>
      </c>
      <c r="E748" s="29">
        <v>6556321</v>
      </c>
      <c r="F748" s="23">
        <v>18</v>
      </c>
      <c r="G748" s="10">
        <v>9</v>
      </c>
      <c r="H748" s="38">
        <v>23.76</v>
      </c>
      <c r="I748" s="8">
        <v>59</v>
      </c>
      <c r="J748" s="8">
        <v>6</v>
      </c>
      <c r="K748" s="17">
        <v>24.96</v>
      </c>
      <c r="L748" s="20">
        <f t="shared" ref="L748:L760" si="1084">(H748/60+G748)/60+F748</f>
        <v>18.156600000000001</v>
      </c>
      <c r="M748" s="20">
        <f t="shared" ref="M748:M760" si="1085">(K748/60+J748)/60+I748</f>
        <v>59.10693333333333</v>
      </c>
      <c r="N748" s="16">
        <f t="shared" ref="N748:N760" si="1086">D748/L748</f>
        <v>90144.245067909185</v>
      </c>
      <c r="O748" s="16">
        <f t="shared" ref="O748:O760" si="1087">E748/M748</f>
        <v>110923.04456104417</v>
      </c>
      <c r="P748" s="22">
        <f t="shared" si="1075"/>
        <v>2.0344544723340459</v>
      </c>
      <c r="Q748" s="11">
        <f t="shared" si="1076"/>
        <v>4856.961210964726</v>
      </c>
      <c r="R748" s="7">
        <f t="shared" si="1074"/>
        <v>728</v>
      </c>
      <c r="S748" s="11">
        <f t="shared" si="1077"/>
        <v>10861.446224520019</v>
      </c>
      <c r="T748" s="11">
        <f t="shared" si="1078"/>
        <v>14119.880091876026</v>
      </c>
      <c r="AB748" s="4">
        <f t="shared" ref="AB748:AB760" si="1088">SUM(U748:AA748)</f>
        <v>0</v>
      </c>
      <c r="AC748" s="3">
        <f t="shared" si="1080"/>
        <v>18</v>
      </c>
      <c r="AD748" s="42">
        <f t="shared" si="1081"/>
        <v>9.3960000000000008</v>
      </c>
      <c r="AE748" s="3">
        <f t="shared" si="1082"/>
        <v>59</v>
      </c>
      <c r="AF748" s="42">
        <f t="shared" si="1083"/>
        <v>6.4160000000000004</v>
      </c>
      <c r="AJ748" s="3">
        <v>8</v>
      </c>
      <c r="AK748" s="3">
        <v>1</v>
      </c>
      <c r="AL748" t="s">
        <v>150</v>
      </c>
    </row>
    <row r="749" spans="1:38" x14ac:dyDescent="0.2">
      <c r="B749" s="4">
        <v>8</v>
      </c>
      <c r="C749" s="13" t="s">
        <v>1172</v>
      </c>
      <c r="D749" s="29">
        <v>1635368</v>
      </c>
      <c r="E749" s="29">
        <v>6556929</v>
      </c>
      <c r="F749" s="23">
        <v>18</v>
      </c>
      <c r="G749" s="10">
        <v>10</v>
      </c>
      <c r="H749" s="38">
        <v>6.24</v>
      </c>
      <c r="I749" s="8">
        <v>59</v>
      </c>
      <c r="J749" s="8">
        <v>6</v>
      </c>
      <c r="K749" s="17">
        <v>43.86</v>
      </c>
      <c r="L749" s="20">
        <f t="shared" si="1084"/>
        <v>18.168399999999998</v>
      </c>
      <c r="M749" s="20">
        <f t="shared" si="1085"/>
        <v>59.112183333333334</v>
      </c>
      <c r="N749" s="16">
        <f t="shared" si="1086"/>
        <v>90011.668611435249</v>
      </c>
      <c r="O749" s="16">
        <f t="shared" si="1087"/>
        <v>110923.47854968419</v>
      </c>
      <c r="P749" s="22">
        <f t="shared" si="1075"/>
        <v>1.4760382786364317</v>
      </c>
      <c r="Q749" s="11">
        <f t="shared" si="1076"/>
        <v>4858.4372492433622</v>
      </c>
      <c r="R749" s="7">
        <f t="shared" si="1074"/>
        <v>729</v>
      </c>
      <c r="S749" s="11">
        <f t="shared" si="1077"/>
        <v>10849.843404345946</v>
      </c>
      <c r="T749" s="11">
        <f t="shared" si="1078"/>
        <v>14104.796425649729</v>
      </c>
      <c r="V749" s="4">
        <v>9</v>
      </c>
      <c r="W749" s="4">
        <v>8</v>
      </c>
      <c r="AB749" s="4">
        <f t="shared" si="1088"/>
        <v>17</v>
      </c>
      <c r="AC749" s="3">
        <f t="shared" si="1080"/>
        <v>18</v>
      </c>
      <c r="AD749" s="42">
        <f t="shared" si="1081"/>
        <v>10.103999999999999</v>
      </c>
      <c r="AE749" s="3">
        <f t="shared" si="1082"/>
        <v>59</v>
      </c>
      <c r="AF749" s="42">
        <f t="shared" si="1083"/>
        <v>6.7309999999999999</v>
      </c>
      <c r="AJ749" s="3">
        <v>9</v>
      </c>
      <c r="AL749" t="s">
        <v>2452</v>
      </c>
    </row>
    <row r="750" spans="1:38" x14ac:dyDescent="0.2">
      <c r="B750" s="4">
        <v>8</v>
      </c>
      <c r="C750" s="13" t="s">
        <v>2842</v>
      </c>
      <c r="D750" s="29">
        <v>1635622</v>
      </c>
      <c r="E750" s="29">
        <v>6556915</v>
      </c>
      <c r="F750" s="23"/>
      <c r="G750" s="10"/>
      <c r="H750" s="38"/>
      <c r="I750" s="8"/>
      <c r="J750" s="8"/>
      <c r="K750" s="17"/>
      <c r="L750" s="20"/>
      <c r="M750" s="20"/>
      <c r="N750" s="16"/>
      <c r="O750" s="16"/>
      <c r="P750" s="22">
        <f t="shared" si="1075"/>
        <v>0.25438553417991361</v>
      </c>
      <c r="Q750" s="11">
        <f t="shared" si="1076"/>
        <v>4858.6916347775423</v>
      </c>
      <c r="R750" s="7">
        <f t="shared" si="1074"/>
        <v>730</v>
      </c>
      <c r="S750" s="11">
        <f t="shared" si="1077"/>
        <v>10835.547919750465</v>
      </c>
      <c r="T750" s="11">
        <f t="shared" si="1078"/>
        <v>14086.212295675605</v>
      </c>
      <c r="AB750" s="4">
        <f t="shared" ref="AB750" si="1089">SUM(U750:AA750)</f>
        <v>0</v>
      </c>
      <c r="AC750" s="3">
        <f t="shared" ref="AC750" si="1090">F750</f>
        <v>0</v>
      </c>
      <c r="AD750" s="42">
        <f t="shared" ref="AD750" si="1091">G750+H750/60</f>
        <v>0</v>
      </c>
      <c r="AE750" s="3">
        <f t="shared" ref="AE750" si="1092">I750</f>
        <v>0</v>
      </c>
      <c r="AF750" s="42">
        <f t="shared" ref="AF750" si="1093">J750+K750/60</f>
        <v>0</v>
      </c>
      <c r="AJ750" s="3">
        <v>9</v>
      </c>
      <c r="AL750" t="s">
        <v>162</v>
      </c>
    </row>
    <row r="751" spans="1:38" x14ac:dyDescent="0.2">
      <c r="B751" s="4">
        <v>7</v>
      </c>
      <c r="C751" s="13" t="s">
        <v>1173</v>
      </c>
      <c r="D751" s="29">
        <v>1634654</v>
      </c>
      <c r="E751" s="29">
        <v>6559232</v>
      </c>
      <c r="F751" s="23">
        <v>18</v>
      </c>
      <c r="G751" s="10">
        <v>9</v>
      </c>
      <c r="H751" s="38">
        <v>26.46</v>
      </c>
      <c r="I751" s="8">
        <v>59</v>
      </c>
      <c r="J751" s="8">
        <v>7</v>
      </c>
      <c r="K751" s="17">
        <v>59.04</v>
      </c>
      <c r="L751" s="20">
        <f t="shared" si="1084"/>
        <v>18.157350000000001</v>
      </c>
      <c r="M751" s="20">
        <f t="shared" si="1085"/>
        <v>59.133066666666664</v>
      </c>
      <c r="N751" s="16">
        <f t="shared" si="1086"/>
        <v>90027.124002125856</v>
      </c>
      <c r="O751" s="16">
        <f t="shared" si="1087"/>
        <v>110923.25106313896</v>
      </c>
      <c r="P751" s="22">
        <f t="shared" si="1075"/>
        <v>2.5110780553379861</v>
      </c>
      <c r="Q751" s="11">
        <f t="shared" si="1076"/>
        <v>4861.20271283288</v>
      </c>
      <c r="R751" s="7">
        <f t="shared" si="1074"/>
        <v>731</v>
      </c>
      <c r="S751" s="11">
        <f t="shared" si="1077"/>
        <v>10826.31739602179</v>
      </c>
      <c r="T751" s="11">
        <f t="shared" si="1078"/>
        <v>14074.212614828328</v>
      </c>
      <c r="U751" s="4">
        <v>9</v>
      </c>
      <c r="AB751" s="4">
        <f t="shared" si="1088"/>
        <v>9</v>
      </c>
      <c r="AC751" s="3">
        <f t="shared" si="1080"/>
        <v>18</v>
      </c>
      <c r="AD751" s="42">
        <f t="shared" si="1081"/>
        <v>9.4410000000000007</v>
      </c>
      <c r="AE751" s="3">
        <f t="shared" si="1082"/>
        <v>59</v>
      </c>
      <c r="AF751" s="42">
        <f t="shared" si="1083"/>
        <v>7.984</v>
      </c>
      <c r="AG751" s="4">
        <v>1</v>
      </c>
      <c r="AJ751" s="3">
        <v>9</v>
      </c>
      <c r="AL751" t="s">
        <v>411</v>
      </c>
    </row>
    <row r="752" spans="1:38" x14ac:dyDescent="0.2">
      <c r="B752" s="4">
        <v>9</v>
      </c>
      <c r="C752" s="13" t="s">
        <v>1174</v>
      </c>
      <c r="D752" s="29">
        <v>1636626</v>
      </c>
      <c r="E752" s="29">
        <v>6559152</v>
      </c>
      <c r="F752" s="23">
        <v>18</v>
      </c>
      <c r="G752" s="10">
        <v>11</v>
      </c>
      <c r="H752" s="38">
        <v>30.18</v>
      </c>
      <c r="I752" s="8">
        <v>59</v>
      </c>
      <c r="J752" s="8">
        <v>7</v>
      </c>
      <c r="K752" s="17">
        <v>54.18</v>
      </c>
      <c r="L752" s="20">
        <f t="shared" si="1084"/>
        <v>18.191716666666668</v>
      </c>
      <c r="M752" s="20">
        <f t="shared" si="1085"/>
        <v>59.131716666666669</v>
      </c>
      <c r="N752" s="16">
        <f t="shared" si="1086"/>
        <v>89965.451308883246</v>
      </c>
      <c r="O752" s="16">
        <f t="shared" si="1087"/>
        <v>110924.43057208722</v>
      </c>
      <c r="P752" s="22">
        <f t="shared" si="1075"/>
        <v>1.9736220509509919</v>
      </c>
      <c r="Q752" s="11">
        <f t="shared" si="1076"/>
        <v>4863.1763348838313</v>
      </c>
      <c r="R752" s="7">
        <f t="shared" si="1074"/>
        <v>732</v>
      </c>
      <c r="S752" s="11">
        <f t="shared" si="1077"/>
        <v>10815.916766654203</v>
      </c>
      <c r="T752" s="11">
        <f t="shared" si="1078"/>
        <v>14060.691796650464</v>
      </c>
      <c r="AB752" s="4">
        <f t="shared" si="1088"/>
        <v>0</v>
      </c>
      <c r="AC752" s="3">
        <f t="shared" si="1080"/>
        <v>18</v>
      </c>
      <c r="AD752" s="42">
        <f t="shared" si="1081"/>
        <v>11.503</v>
      </c>
      <c r="AE752" s="3">
        <f t="shared" si="1082"/>
        <v>59</v>
      </c>
      <c r="AF752" s="42">
        <f t="shared" si="1083"/>
        <v>7.9030000000000005</v>
      </c>
      <c r="AJ752" s="3">
        <v>9</v>
      </c>
      <c r="AK752" s="3">
        <v>1</v>
      </c>
      <c r="AL752" t="s">
        <v>156</v>
      </c>
    </row>
    <row r="753" spans="1:38" x14ac:dyDescent="0.2">
      <c r="A753" s="4">
        <v>1</v>
      </c>
      <c r="B753" s="4">
        <v>9</v>
      </c>
      <c r="C753" s="13" t="s">
        <v>1175</v>
      </c>
      <c r="D753" s="29">
        <v>1636243</v>
      </c>
      <c r="E753" s="29">
        <v>6558994</v>
      </c>
      <c r="F753" s="23">
        <v>18</v>
      </c>
      <c r="G753" s="10">
        <v>11</v>
      </c>
      <c r="H753" s="38">
        <v>5.76</v>
      </c>
      <c r="I753" s="8">
        <v>59</v>
      </c>
      <c r="J753" s="8">
        <v>7</v>
      </c>
      <c r="K753" s="17">
        <v>49.56</v>
      </c>
      <c r="L753" s="20">
        <f t="shared" si="1084"/>
        <v>18.184933333333333</v>
      </c>
      <c r="M753" s="20">
        <f t="shared" si="1085"/>
        <v>59.130433333333336</v>
      </c>
      <c r="N753" s="16">
        <f t="shared" si="1086"/>
        <v>89977.948778109348</v>
      </c>
      <c r="O753" s="16">
        <f t="shared" si="1087"/>
        <v>110924.16595402367</v>
      </c>
      <c r="P753" s="22">
        <f t="shared" si="1075"/>
        <v>0.41431027020820999</v>
      </c>
      <c r="Q753" s="11">
        <f t="shared" si="1076"/>
        <v>4863.5906451540395</v>
      </c>
      <c r="R753" s="7">
        <f t="shared" si="1074"/>
        <v>733</v>
      </c>
      <c r="S753" s="11">
        <f t="shared" si="1077"/>
        <v>10802.081269182505</v>
      </c>
      <c r="T753" s="11">
        <f t="shared" si="1078"/>
        <v>14042.705649937257</v>
      </c>
      <c r="W753" s="4">
        <v>9</v>
      </c>
      <c r="AB753" s="4">
        <f t="shared" si="1088"/>
        <v>9</v>
      </c>
      <c r="AC753" s="3">
        <f t="shared" si="1080"/>
        <v>18</v>
      </c>
      <c r="AD753" s="42">
        <f t="shared" si="1081"/>
        <v>11.096</v>
      </c>
      <c r="AE753" s="3">
        <f t="shared" si="1082"/>
        <v>59</v>
      </c>
      <c r="AF753" s="42">
        <f t="shared" si="1083"/>
        <v>7.8260000000000005</v>
      </c>
      <c r="AJ753" s="3">
        <v>7</v>
      </c>
      <c r="AL753" t="s">
        <v>592</v>
      </c>
    </row>
    <row r="754" spans="1:38" x14ac:dyDescent="0.2">
      <c r="B754" s="4">
        <v>9</v>
      </c>
      <c r="C754" s="13" t="s">
        <v>1176</v>
      </c>
      <c r="D754" s="29">
        <v>1635875</v>
      </c>
      <c r="E754" s="29">
        <v>6561213</v>
      </c>
      <c r="F754" s="23">
        <v>18</v>
      </c>
      <c r="G754" s="10">
        <v>10</v>
      </c>
      <c r="H754" s="38">
        <v>47.58</v>
      </c>
      <c r="I754" s="8">
        <v>59</v>
      </c>
      <c r="J754" s="8">
        <v>9</v>
      </c>
      <c r="K754" s="17">
        <v>1.62</v>
      </c>
      <c r="L754" s="20">
        <f t="shared" si="1084"/>
        <v>18.179883333333333</v>
      </c>
      <c r="M754" s="20">
        <f t="shared" si="1085"/>
        <v>59.150449999999999</v>
      </c>
      <c r="N754" s="16">
        <f t="shared" si="1086"/>
        <v>89982.700659061811</v>
      </c>
      <c r="O754" s="16">
        <f t="shared" si="1087"/>
        <v>110924.14343424268</v>
      </c>
      <c r="P754" s="22">
        <f t="shared" si="1075"/>
        <v>2.2493076712624265</v>
      </c>
      <c r="Q754" s="11">
        <f t="shared" si="1076"/>
        <v>4865.8399528253021</v>
      </c>
      <c r="R754" s="7">
        <f t="shared" si="1074"/>
        <v>734</v>
      </c>
      <c r="S754" s="11">
        <f t="shared" si="1077"/>
        <v>10792.353464849581</v>
      </c>
      <c r="T754" s="11">
        <f t="shared" si="1078"/>
        <v>14030.059504304456</v>
      </c>
      <c r="U754" s="4">
        <v>9</v>
      </c>
      <c r="AB754" s="4">
        <f t="shared" si="1088"/>
        <v>9</v>
      </c>
      <c r="AC754" s="3">
        <f t="shared" si="1080"/>
        <v>18</v>
      </c>
      <c r="AD754" s="42">
        <f t="shared" si="1081"/>
        <v>10.792999999999999</v>
      </c>
      <c r="AE754" s="3">
        <f t="shared" si="1082"/>
        <v>59</v>
      </c>
      <c r="AF754" s="42">
        <f t="shared" si="1083"/>
        <v>9.0269999999999992</v>
      </c>
      <c r="AG754" s="4">
        <v>1</v>
      </c>
      <c r="AJ754" s="3">
        <v>9</v>
      </c>
      <c r="AK754" s="3">
        <v>1</v>
      </c>
      <c r="AL754" t="s">
        <v>2453</v>
      </c>
    </row>
    <row r="755" spans="1:38" x14ac:dyDescent="0.2">
      <c r="B755" s="4">
        <v>8</v>
      </c>
      <c r="C755" s="13" t="s">
        <v>1177</v>
      </c>
      <c r="D755" s="29">
        <v>1637421</v>
      </c>
      <c r="E755" s="29">
        <v>6560515</v>
      </c>
      <c r="F755" s="23">
        <v>18</v>
      </c>
      <c r="G755" s="10">
        <v>12</v>
      </c>
      <c r="H755" s="38">
        <v>23.16</v>
      </c>
      <c r="I755" s="8">
        <v>59</v>
      </c>
      <c r="J755" s="8">
        <v>8</v>
      </c>
      <c r="K755" s="17">
        <v>37.26</v>
      </c>
      <c r="L755" s="20">
        <f t="shared" si="1084"/>
        <v>18.206433333333333</v>
      </c>
      <c r="M755" s="20">
        <f t="shared" si="1085"/>
        <v>59.143683333333335</v>
      </c>
      <c r="N755" s="16">
        <f t="shared" si="1086"/>
        <v>89936.396109067675</v>
      </c>
      <c r="O755" s="16">
        <f t="shared" si="1087"/>
        <v>110925.03256898947</v>
      </c>
      <c r="P755" s="22">
        <f t="shared" si="1075"/>
        <v>1.6962664884976064</v>
      </c>
      <c r="Q755" s="11">
        <f t="shared" si="1076"/>
        <v>4867.5362193137998</v>
      </c>
      <c r="R755" s="7">
        <f t="shared" si="1074"/>
        <v>735</v>
      </c>
      <c r="S755" s="11">
        <f t="shared" si="1077"/>
        <v>10781.427163323628</v>
      </c>
      <c r="T755" s="11">
        <f t="shared" si="1078"/>
        <v>14015.855312320717</v>
      </c>
      <c r="AB755" s="4">
        <f t="shared" si="1088"/>
        <v>0</v>
      </c>
      <c r="AC755" s="3">
        <f t="shared" si="1080"/>
        <v>18</v>
      </c>
      <c r="AD755" s="42">
        <f t="shared" si="1081"/>
        <v>12.385999999999999</v>
      </c>
      <c r="AE755" s="3">
        <f t="shared" si="1082"/>
        <v>59</v>
      </c>
      <c r="AF755" s="42">
        <f t="shared" si="1083"/>
        <v>8.6210000000000004</v>
      </c>
      <c r="AJ755" s="3">
        <v>8</v>
      </c>
      <c r="AK755" s="3" t="s">
        <v>2998</v>
      </c>
      <c r="AL755" t="s">
        <v>17</v>
      </c>
    </row>
    <row r="756" spans="1:38" x14ac:dyDescent="0.2">
      <c r="B756" s="4">
        <v>8</v>
      </c>
      <c r="C756" s="13" t="s">
        <v>1178</v>
      </c>
      <c r="D756" s="29">
        <v>1639041</v>
      </c>
      <c r="E756" s="29">
        <v>6563274</v>
      </c>
      <c r="F756" s="23">
        <v>18</v>
      </c>
      <c r="G756" s="10">
        <v>14</v>
      </c>
      <c r="H756" s="38">
        <v>11.34</v>
      </c>
      <c r="I756" s="8">
        <v>59</v>
      </c>
      <c r="J756" s="8">
        <v>10</v>
      </c>
      <c r="K756" s="17">
        <v>4.5</v>
      </c>
      <c r="L756" s="20">
        <f t="shared" si="1084"/>
        <v>18.236483333333332</v>
      </c>
      <c r="M756" s="20">
        <f t="shared" si="1085"/>
        <v>59.167916666666663</v>
      </c>
      <c r="N756" s="16">
        <f t="shared" si="1086"/>
        <v>89877.032212899241</v>
      </c>
      <c r="O756" s="16">
        <f t="shared" si="1087"/>
        <v>110926.23113596192</v>
      </c>
      <c r="P756" s="22">
        <f t="shared" si="1075"/>
        <v>3.199450109003108</v>
      </c>
      <c r="Q756" s="11">
        <f t="shared" si="1076"/>
        <v>4870.7356694228029</v>
      </c>
      <c r="R756" s="7">
        <f t="shared" si="1074"/>
        <v>736</v>
      </c>
      <c r="S756" s="11">
        <f t="shared" si="1077"/>
        <v>10773.855529647179</v>
      </c>
      <c r="T756" s="11">
        <f t="shared" si="1078"/>
        <v>14006.012188541332</v>
      </c>
      <c r="U756" s="4">
        <v>9</v>
      </c>
      <c r="AA756" s="4">
        <v>9</v>
      </c>
      <c r="AB756" s="4">
        <f t="shared" si="1088"/>
        <v>18</v>
      </c>
      <c r="AC756" s="3">
        <f t="shared" si="1080"/>
        <v>18</v>
      </c>
      <c r="AD756" s="42">
        <f t="shared" si="1081"/>
        <v>14.189</v>
      </c>
      <c r="AE756" s="3">
        <f t="shared" si="1082"/>
        <v>59</v>
      </c>
      <c r="AF756" s="42">
        <f t="shared" si="1083"/>
        <v>10.074999999999999</v>
      </c>
      <c r="AG756" s="4">
        <v>1</v>
      </c>
      <c r="AJ756" s="3">
        <v>7</v>
      </c>
      <c r="AL756" t="s">
        <v>332</v>
      </c>
    </row>
    <row r="757" spans="1:38" x14ac:dyDescent="0.2">
      <c r="B757" s="4">
        <v>9</v>
      </c>
      <c r="C757" s="13" t="s">
        <v>1179</v>
      </c>
      <c r="D757" s="29">
        <v>1634400</v>
      </c>
      <c r="E757" s="29">
        <v>6565300</v>
      </c>
      <c r="F757" s="23"/>
      <c r="G757" s="10"/>
      <c r="H757" s="38"/>
      <c r="I757" s="8"/>
      <c r="J757" s="8"/>
      <c r="K757" s="17"/>
      <c r="L757" s="20">
        <f t="shared" si="1084"/>
        <v>0</v>
      </c>
      <c r="M757" s="20">
        <f t="shared" si="1085"/>
        <v>0</v>
      </c>
      <c r="N757" s="16"/>
      <c r="O757" s="16"/>
      <c r="P757" s="22">
        <f t="shared" si="1075"/>
        <v>5.0639467809209844</v>
      </c>
      <c r="Q757" s="11">
        <f t="shared" si="1076"/>
        <v>4875.7996162037234</v>
      </c>
      <c r="R757" s="7">
        <f t="shared" si="1074"/>
        <v>737</v>
      </c>
      <c r="S757" s="11">
        <f t="shared" si="1077"/>
        <v>10770.423032808225</v>
      </c>
      <c r="T757" s="11">
        <f t="shared" si="1078"/>
        <v>14001.549942650692</v>
      </c>
      <c r="AB757" s="4">
        <f t="shared" si="1088"/>
        <v>0</v>
      </c>
      <c r="AC757" s="3">
        <f t="shared" si="1080"/>
        <v>0</v>
      </c>
      <c r="AD757" s="42">
        <f t="shared" si="1081"/>
        <v>0</v>
      </c>
      <c r="AE757" s="3">
        <f t="shared" si="1082"/>
        <v>0</v>
      </c>
      <c r="AF757" s="42">
        <f t="shared" si="1083"/>
        <v>0</v>
      </c>
      <c r="AJ757" s="3">
        <v>8</v>
      </c>
      <c r="AK757" s="3">
        <v>1</v>
      </c>
      <c r="AL757" t="s">
        <v>333</v>
      </c>
    </row>
    <row r="758" spans="1:38" x14ac:dyDescent="0.2">
      <c r="A758" s="4">
        <v>1</v>
      </c>
      <c r="B758" s="4">
        <v>9</v>
      </c>
      <c r="C758" s="13" t="s">
        <v>1180</v>
      </c>
      <c r="D758" s="29">
        <v>1634357</v>
      </c>
      <c r="E758" s="29">
        <v>6564775</v>
      </c>
      <c r="F758" s="23">
        <v>18</v>
      </c>
      <c r="G758" s="10">
        <v>9</v>
      </c>
      <c r="H758" s="38">
        <v>20.100000000000001</v>
      </c>
      <c r="I758" s="8">
        <v>59</v>
      </c>
      <c r="J758" s="8">
        <v>10</v>
      </c>
      <c r="K758" s="17">
        <v>58.32</v>
      </c>
      <c r="L758" s="20">
        <f t="shared" si="1084"/>
        <v>18.155583333333333</v>
      </c>
      <c r="M758" s="20">
        <f t="shared" si="1085"/>
        <v>59.182866666666669</v>
      </c>
      <c r="N758" s="16">
        <f t="shared" si="1086"/>
        <v>90019.525673920332</v>
      </c>
      <c r="O758" s="16">
        <f t="shared" si="1087"/>
        <v>110923.5724753673</v>
      </c>
      <c r="P758" s="22">
        <f t="shared" si="1075"/>
        <v>0.52675800895667457</v>
      </c>
      <c r="Q758" s="11">
        <f t="shared" si="1076"/>
        <v>4876.3263742126801</v>
      </c>
      <c r="R758" s="7">
        <f t="shared" si="1074"/>
        <v>738</v>
      </c>
      <c r="S758" s="11">
        <f t="shared" si="1077"/>
        <v>10756.990971840438</v>
      </c>
      <c r="T758" s="11">
        <f t="shared" si="1078"/>
        <v>13984.08826339257</v>
      </c>
      <c r="AA758" s="4">
        <v>9</v>
      </c>
      <c r="AB758" s="4">
        <f t="shared" si="1088"/>
        <v>9</v>
      </c>
      <c r="AC758" s="3">
        <f t="shared" si="1080"/>
        <v>18</v>
      </c>
      <c r="AD758" s="42">
        <f t="shared" si="1081"/>
        <v>9.3350000000000009</v>
      </c>
      <c r="AE758" s="3">
        <f t="shared" si="1082"/>
        <v>59</v>
      </c>
      <c r="AF758" s="42">
        <f t="shared" si="1083"/>
        <v>10.972</v>
      </c>
      <c r="AJ758" s="3">
        <v>8</v>
      </c>
      <c r="AL758" t="s">
        <v>285</v>
      </c>
    </row>
    <row r="759" spans="1:38" x14ac:dyDescent="0.2">
      <c r="A759" s="4">
        <v>1</v>
      </c>
      <c r="B759" s="4">
        <v>9</v>
      </c>
      <c r="C759" s="13" t="s">
        <v>1181</v>
      </c>
      <c r="D759" s="29">
        <v>1633592</v>
      </c>
      <c r="E759" s="29">
        <v>6562979</v>
      </c>
      <c r="F759" s="23">
        <v>18</v>
      </c>
      <c r="G759" s="10">
        <v>8</v>
      </c>
      <c r="H759" s="38">
        <v>28.02</v>
      </c>
      <c r="I759" s="8">
        <v>59</v>
      </c>
      <c r="J759" s="8">
        <v>10</v>
      </c>
      <c r="K759" s="17">
        <v>1.2</v>
      </c>
      <c r="L759" s="20">
        <f t="shared" si="1084"/>
        <v>18.141116666666665</v>
      </c>
      <c r="M759" s="20">
        <f t="shared" si="1085"/>
        <v>59.167000000000002</v>
      </c>
      <c r="N759" s="16">
        <f t="shared" si="1086"/>
        <v>90049.142509602956</v>
      </c>
      <c r="O759" s="16">
        <f t="shared" si="1087"/>
        <v>110922.96381428836</v>
      </c>
      <c r="P759" s="22">
        <f t="shared" si="1075"/>
        <v>1.9521375463834509</v>
      </c>
      <c r="Q759" s="11">
        <f t="shared" si="1076"/>
        <v>4878.2785117590638</v>
      </c>
      <c r="R759" s="7">
        <f t="shared" si="1074"/>
        <v>739</v>
      </c>
      <c r="S759" s="11">
        <f t="shared" si="1077"/>
        <v>10746.735341195879</v>
      </c>
      <c r="T759" s="11">
        <f t="shared" si="1078"/>
        <v>13970.755943554643</v>
      </c>
      <c r="AB759" s="4">
        <f t="shared" si="1088"/>
        <v>0</v>
      </c>
      <c r="AC759" s="3">
        <f t="shared" si="1080"/>
        <v>18</v>
      </c>
      <c r="AD759" s="42">
        <f t="shared" si="1081"/>
        <v>8.4670000000000005</v>
      </c>
      <c r="AE759" s="3">
        <f t="shared" si="1082"/>
        <v>59</v>
      </c>
      <c r="AF759" s="42">
        <f t="shared" si="1083"/>
        <v>10.02</v>
      </c>
      <c r="AJ759" s="3">
        <v>9</v>
      </c>
      <c r="AK759" s="3">
        <v>1</v>
      </c>
      <c r="AL759" t="s">
        <v>331</v>
      </c>
    </row>
    <row r="760" spans="1:38" x14ac:dyDescent="0.2">
      <c r="B760" s="4">
        <v>9</v>
      </c>
      <c r="C760" s="13" t="s">
        <v>1182</v>
      </c>
      <c r="D760" s="29">
        <v>1633843</v>
      </c>
      <c r="E760" s="29">
        <v>6558656</v>
      </c>
      <c r="F760" s="23">
        <v>18</v>
      </c>
      <c r="G760" s="10">
        <v>8</v>
      </c>
      <c r="H760" s="38">
        <v>34.26</v>
      </c>
      <c r="I760" s="8">
        <v>59</v>
      </c>
      <c r="J760" s="8">
        <v>7</v>
      </c>
      <c r="K760" s="17">
        <v>41.34</v>
      </c>
      <c r="L760" s="20">
        <f t="shared" si="1084"/>
        <v>18.142849999999999</v>
      </c>
      <c r="M760" s="20">
        <f t="shared" si="1085"/>
        <v>59.128149999999998</v>
      </c>
      <c r="N760" s="16">
        <f t="shared" si="1086"/>
        <v>90054.374037155139</v>
      </c>
      <c r="O760" s="16">
        <f t="shared" si="1087"/>
        <v>110922.73308060544</v>
      </c>
      <c r="P760" s="22">
        <f t="shared" si="1075"/>
        <v>4.330280591370494</v>
      </c>
      <c r="Q760" s="11">
        <f t="shared" si="1076"/>
        <v>4882.6087923504347</v>
      </c>
      <c r="R760" s="7">
        <f t="shared" si="1074"/>
        <v>740</v>
      </c>
      <c r="S760" s="11">
        <f t="shared" si="1077"/>
        <v>10741.739343170957</v>
      </c>
      <c r="T760" s="11">
        <f t="shared" si="1078"/>
        <v>13964.261146122244</v>
      </c>
      <c r="AB760" s="4">
        <f t="shared" si="1088"/>
        <v>0</v>
      </c>
      <c r="AC760" s="3">
        <f t="shared" si="1080"/>
        <v>18</v>
      </c>
      <c r="AD760" s="42">
        <f t="shared" si="1081"/>
        <v>8.5709999999999997</v>
      </c>
      <c r="AE760" s="3">
        <f t="shared" si="1082"/>
        <v>59</v>
      </c>
      <c r="AF760" s="42">
        <f t="shared" si="1083"/>
        <v>7.6890000000000001</v>
      </c>
      <c r="AJ760" s="3">
        <v>9</v>
      </c>
      <c r="AK760" s="3">
        <v>1</v>
      </c>
      <c r="AL760" t="s">
        <v>608</v>
      </c>
    </row>
    <row r="761" spans="1:38" x14ac:dyDescent="0.2">
      <c r="B761" s="4">
        <v>9</v>
      </c>
      <c r="C761" s="13" t="s">
        <v>1183</v>
      </c>
      <c r="D761" s="29">
        <v>1632035</v>
      </c>
      <c r="E761" s="29">
        <v>6557517</v>
      </c>
      <c r="F761" s="23">
        <v>18</v>
      </c>
      <c r="G761" s="10">
        <v>6</v>
      </c>
      <c r="H761" s="38">
        <v>38.22</v>
      </c>
      <c r="I761" s="8">
        <v>59</v>
      </c>
      <c r="J761" s="8">
        <v>7</v>
      </c>
      <c r="K761" s="17">
        <v>6.6</v>
      </c>
      <c r="L761" s="20">
        <f t="shared" ref="L761:L784" si="1094">(H761/60+G761)/60+F761</f>
        <v>18.110616666666665</v>
      </c>
      <c r="M761" s="20">
        <f t="shared" ref="M761:M784" si="1095">(K761/60+J761)/60+I761</f>
        <v>59.118499999999997</v>
      </c>
      <c r="N761" s="16">
        <f t="shared" ref="N761:N784" si="1096">D761/L761</f>
        <v>90114.822153120142</v>
      </c>
      <c r="O761" s="16">
        <f t="shared" ref="O761:O784" si="1097">E761/M761</f>
        <v>110921.57277332815</v>
      </c>
      <c r="P761" s="22">
        <f t="shared" si="1075"/>
        <v>2.1368633554815806</v>
      </c>
      <c r="Q761" s="11">
        <f t="shared" si="1076"/>
        <v>4884.7456557059159</v>
      </c>
      <c r="R761" s="7">
        <f t="shared" si="1074"/>
        <v>741</v>
      </c>
      <c r="S761" s="11">
        <f t="shared" si="1077"/>
        <v>10731.937823872106</v>
      </c>
      <c r="T761" s="11">
        <f t="shared" si="1078"/>
        <v>13951.519171033739</v>
      </c>
      <c r="U761" s="4">
        <v>9</v>
      </c>
      <c r="AB761" s="4">
        <f t="shared" ref="AB761:AB766" si="1098">SUM(U761:AA761)</f>
        <v>9</v>
      </c>
      <c r="AC761" s="3">
        <f t="shared" si="1080"/>
        <v>18</v>
      </c>
      <c r="AD761" s="42">
        <f t="shared" si="1081"/>
        <v>6.6370000000000005</v>
      </c>
      <c r="AE761" s="3">
        <f t="shared" si="1082"/>
        <v>59</v>
      </c>
      <c r="AF761" s="42">
        <f t="shared" si="1083"/>
        <v>7.11</v>
      </c>
      <c r="AJ761" s="3">
        <v>9</v>
      </c>
      <c r="AK761" s="3">
        <v>1</v>
      </c>
      <c r="AL761" t="s">
        <v>274</v>
      </c>
    </row>
    <row r="762" spans="1:38" x14ac:dyDescent="0.2">
      <c r="A762" s="4">
        <v>1</v>
      </c>
      <c r="B762" s="4">
        <v>8</v>
      </c>
      <c r="C762" s="13" t="s">
        <v>1184</v>
      </c>
      <c r="D762" s="29">
        <v>1629243</v>
      </c>
      <c r="E762" s="29">
        <v>6556968</v>
      </c>
      <c r="F762" s="23">
        <v>18</v>
      </c>
      <c r="G762" s="10">
        <v>3</v>
      </c>
      <c r="H762" s="38">
        <v>41.7</v>
      </c>
      <c r="I762" s="8">
        <v>59</v>
      </c>
      <c r="J762" s="8">
        <v>6</v>
      </c>
      <c r="K762" s="17">
        <v>51.96</v>
      </c>
      <c r="L762" s="20">
        <f t="shared" si="1094"/>
        <v>18.061583333333335</v>
      </c>
      <c r="M762" s="20">
        <f t="shared" si="1095"/>
        <v>59.114433333333331</v>
      </c>
      <c r="N762" s="16">
        <f t="shared" si="1096"/>
        <v>90204.88237003953</v>
      </c>
      <c r="O762" s="16">
        <f t="shared" si="1097"/>
        <v>110919.91634304765</v>
      </c>
      <c r="P762" s="22">
        <f t="shared" si="1075"/>
        <v>2.8454639340536367</v>
      </c>
      <c r="Q762" s="11">
        <f t="shared" si="1076"/>
        <v>4887.5911196399693</v>
      </c>
      <c r="R762" s="7">
        <f t="shared" si="1074"/>
        <v>742</v>
      </c>
      <c r="S762" s="11">
        <f t="shared" si="1077"/>
        <v>10723.717443091467</v>
      </c>
      <c r="T762" s="11">
        <f t="shared" si="1078"/>
        <v>13940.832676018908</v>
      </c>
      <c r="U762" s="4">
        <v>9</v>
      </c>
      <c r="AB762" s="4">
        <f t="shared" si="1098"/>
        <v>9</v>
      </c>
      <c r="AC762" s="3">
        <f t="shared" si="1080"/>
        <v>18</v>
      </c>
      <c r="AD762" s="42">
        <f t="shared" si="1081"/>
        <v>3.6950000000000003</v>
      </c>
      <c r="AE762" s="3">
        <f t="shared" si="1082"/>
        <v>59</v>
      </c>
      <c r="AF762" s="42">
        <f t="shared" si="1083"/>
        <v>6.8659999999999997</v>
      </c>
      <c r="AJ762" s="3">
        <v>6</v>
      </c>
      <c r="AK762" s="3" t="s">
        <v>2998</v>
      </c>
      <c r="AL762" t="s">
        <v>134</v>
      </c>
    </row>
    <row r="763" spans="1:38" x14ac:dyDescent="0.2">
      <c r="A763" s="4">
        <v>1</v>
      </c>
      <c r="B763" s="4">
        <v>9</v>
      </c>
      <c r="C763" s="13" t="s">
        <v>3038</v>
      </c>
      <c r="D763" s="29">
        <v>1628777</v>
      </c>
      <c r="E763" s="29">
        <v>6556044</v>
      </c>
      <c r="F763" s="23">
        <v>18</v>
      </c>
      <c r="G763" s="10">
        <v>3</v>
      </c>
      <c r="H763" s="38">
        <v>10.5</v>
      </c>
      <c r="I763" s="8">
        <v>59</v>
      </c>
      <c r="J763" s="8">
        <v>6</v>
      </c>
      <c r="K763" s="17">
        <v>22.6</v>
      </c>
      <c r="L763" s="20">
        <f t="shared" si="1094"/>
        <v>18.052916666666668</v>
      </c>
      <c r="M763" s="20">
        <f t="shared" si="1095"/>
        <v>59.106277777777777</v>
      </c>
      <c r="N763" s="16">
        <f t="shared" si="1096"/>
        <v>90222.374039282658</v>
      </c>
      <c r="O763" s="16">
        <f t="shared" si="1097"/>
        <v>110919.58834979928</v>
      </c>
      <c r="P763" s="22">
        <f t="shared" si="1075"/>
        <v>1.0348584444260964</v>
      </c>
      <c r="Q763" s="11">
        <f t="shared" si="1076"/>
        <v>4888.6259780843957</v>
      </c>
      <c r="R763" s="7">
        <f t="shared" si="1074"/>
        <v>743</v>
      </c>
      <c r="S763" s="11">
        <f t="shared" si="1077"/>
        <v>10711.551941213185</v>
      </c>
      <c r="T763" s="11">
        <f t="shared" si="1078"/>
        <v>13925.017523577142</v>
      </c>
      <c r="AB763" s="4">
        <f t="shared" ref="AB763" si="1099">SUM(U763:AA763)</f>
        <v>0</v>
      </c>
      <c r="AC763" s="3">
        <f t="shared" si="1080"/>
        <v>18</v>
      </c>
      <c r="AD763" s="42">
        <f t="shared" si="1081"/>
        <v>3.1749999999999998</v>
      </c>
      <c r="AE763" s="3">
        <f t="shared" si="1082"/>
        <v>59</v>
      </c>
      <c r="AF763" s="42">
        <f t="shared" si="1083"/>
        <v>6.3766666666666669</v>
      </c>
      <c r="AJ763" s="3">
        <v>5</v>
      </c>
      <c r="AL763" t="s">
        <v>3039</v>
      </c>
    </row>
    <row r="764" spans="1:38" x14ac:dyDescent="0.2">
      <c r="B764" s="4">
        <v>9</v>
      </c>
      <c r="C764" s="13" t="s">
        <v>1185</v>
      </c>
      <c r="D764" s="29">
        <v>1627892</v>
      </c>
      <c r="E764" s="29">
        <v>6556970</v>
      </c>
      <c r="F764" s="23">
        <v>18</v>
      </c>
      <c r="G764" s="10">
        <v>2</v>
      </c>
      <c r="H764" s="38">
        <v>16.920000000000002</v>
      </c>
      <c r="I764" s="8">
        <v>59</v>
      </c>
      <c r="J764" s="8">
        <v>6</v>
      </c>
      <c r="K764" s="17">
        <v>53.52</v>
      </c>
      <c r="L764" s="20">
        <f t="shared" si="1094"/>
        <v>18.038033333333335</v>
      </c>
      <c r="M764" s="20">
        <f t="shared" si="1095"/>
        <v>59.114866666666664</v>
      </c>
      <c r="N764" s="16">
        <f t="shared" si="1096"/>
        <v>90247.754282155656</v>
      </c>
      <c r="O764" s="16">
        <f t="shared" si="1097"/>
        <v>110919.13709241782</v>
      </c>
      <c r="P764" s="22">
        <f t="shared" si="1075"/>
        <v>1.280898512763599</v>
      </c>
      <c r="Q764" s="11">
        <f t="shared" si="1076"/>
        <v>4889.9068765971597</v>
      </c>
      <c r="R764" s="7">
        <f t="shared" si="1074"/>
        <v>744</v>
      </c>
      <c r="S764" s="11">
        <f t="shared" si="1077"/>
        <v>10699.957520295935</v>
      </c>
      <c r="T764" s="11">
        <f t="shared" si="1078"/>
        <v>13909.944776384717</v>
      </c>
      <c r="AB764" s="4">
        <f t="shared" si="1098"/>
        <v>0</v>
      </c>
      <c r="AC764" s="3">
        <f t="shared" si="1080"/>
        <v>18</v>
      </c>
      <c r="AD764" s="42">
        <f t="shared" si="1081"/>
        <v>2.282</v>
      </c>
      <c r="AE764" s="3">
        <f t="shared" si="1082"/>
        <v>59</v>
      </c>
      <c r="AF764" s="42">
        <f t="shared" si="1083"/>
        <v>6.8920000000000003</v>
      </c>
      <c r="AJ764" s="3">
        <v>9</v>
      </c>
      <c r="AK764" s="3">
        <v>1</v>
      </c>
      <c r="AL764" t="s">
        <v>275</v>
      </c>
    </row>
    <row r="765" spans="1:38" x14ac:dyDescent="0.2">
      <c r="B765" s="4">
        <v>9</v>
      </c>
      <c r="C765" s="13" t="s">
        <v>1186</v>
      </c>
      <c r="D765" s="29">
        <v>1619435</v>
      </c>
      <c r="E765" s="29">
        <v>6554510</v>
      </c>
      <c r="F765" s="23">
        <v>17</v>
      </c>
      <c r="G765" s="10">
        <v>53</v>
      </c>
      <c r="H765" s="38">
        <v>20.94</v>
      </c>
      <c r="I765" s="8">
        <v>59</v>
      </c>
      <c r="J765" s="8">
        <v>5</v>
      </c>
      <c r="K765" s="17">
        <v>42.9</v>
      </c>
      <c r="L765" s="20">
        <f t="shared" si="1094"/>
        <v>17.889150000000001</v>
      </c>
      <c r="M765" s="20">
        <f t="shared" si="1095"/>
        <v>59.09525</v>
      </c>
      <c r="N765" s="16">
        <f t="shared" si="1096"/>
        <v>90526.101016537956</v>
      </c>
      <c r="O765" s="16">
        <f t="shared" si="1097"/>
        <v>110914.3289858322</v>
      </c>
      <c r="P765" s="22">
        <f t="shared" ref="P765" si="1100">SQRT(POWER(D765-D764,2)+POWER(E765-E764,2))/1000</f>
        <v>8.8075222963101254</v>
      </c>
      <c r="Q765" s="11">
        <f t="shared" ref="Q765" si="1101">Q764+P765</f>
        <v>4898.7143988934695</v>
      </c>
      <c r="R765" s="7">
        <f t="shared" si="1074"/>
        <v>745</v>
      </c>
      <c r="S765" s="11">
        <f t="shared" ref="S765" si="1102">Q765/R765*1628</f>
        <v>10704.841666306802</v>
      </c>
      <c r="T765" s="11">
        <f t="shared" ref="T765" si="1103">S765*1.3</f>
        <v>13916.294166198843</v>
      </c>
      <c r="U765" s="4">
        <v>9</v>
      </c>
      <c r="V765" s="4">
        <v>9</v>
      </c>
      <c r="W765" s="4">
        <v>9</v>
      </c>
      <c r="AB765" s="4">
        <f t="shared" si="1098"/>
        <v>27</v>
      </c>
      <c r="AC765" s="3">
        <f t="shared" si="1080"/>
        <v>17</v>
      </c>
      <c r="AD765" s="42">
        <f t="shared" si="1081"/>
        <v>53.348999999999997</v>
      </c>
      <c r="AE765" s="3">
        <f t="shared" si="1082"/>
        <v>59</v>
      </c>
      <c r="AF765" s="42">
        <f t="shared" si="1083"/>
        <v>5.7149999999999999</v>
      </c>
      <c r="AJ765" s="3">
        <v>9</v>
      </c>
      <c r="AK765" s="3">
        <v>1</v>
      </c>
      <c r="AL765" t="s">
        <v>2454</v>
      </c>
    </row>
    <row r="766" spans="1:38" x14ac:dyDescent="0.2">
      <c r="A766" s="4">
        <v>1</v>
      </c>
      <c r="B766" s="4">
        <v>9</v>
      </c>
      <c r="C766" s="13" t="s">
        <v>1187</v>
      </c>
      <c r="D766" s="29">
        <v>1620687</v>
      </c>
      <c r="E766" s="29">
        <v>6558193</v>
      </c>
      <c r="F766" s="23">
        <v>17</v>
      </c>
      <c r="G766" s="10">
        <v>54</v>
      </c>
      <c r="H766" s="38">
        <v>46.8</v>
      </c>
      <c r="I766" s="8">
        <v>59</v>
      </c>
      <c r="J766" s="8">
        <v>7</v>
      </c>
      <c r="K766" s="17">
        <v>40.56</v>
      </c>
      <c r="L766" s="20">
        <f t="shared" si="1094"/>
        <v>17.913</v>
      </c>
      <c r="M766" s="20">
        <f t="shared" si="1095"/>
        <v>59.127933333333331</v>
      </c>
      <c r="N766" s="16">
        <f t="shared" si="1096"/>
        <v>90475.464746273661</v>
      </c>
      <c r="O766" s="16">
        <f t="shared" si="1097"/>
        <v>110915.30906430012</v>
      </c>
      <c r="P766" s="22">
        <f t="shared" si="1070"/>
        <v>3.8899862467623199</v>
      </c>
      <c r="Q766" s="11">
        <f t="shared" si="1071"/>
        <v>4902.6043851402319</v>
      </c>
      <c r="R766" s="7">
        <f t="shared" si="1074"/>
        <v>746</v>
      </c>
      <c r="S766" s="11">
        <f t="shared" si="1072"/>
        <v>10698.981151485654</v>
      </c>
      <c r="T766" s="11">
        <f t="shared" si="1073"/>
        <v>13908.67549693135</v>
      </c>
      <c r="V766" s="4">
        <v>9</v>
      </c>
      <c r="W766" s="4">
        <v>9</v>
      </c>
      <c r="AB766" s="4">
        <f t="shared" si="1098"/>
        <v>18</v>
      </c>
      <c r="AC766" s="3">
        <f t="shared" si="1080"/>
        <v>17</v>
      </c>
      <c r="AD766" s="42">
        <f t="shared" si="1081"/>
        <v>54.78</v>
      </c>
      <c r="AE766" s="3">
        <f t="shared" si="1082"/>
        <v>59</v>
      </c>
      <c r="AF766" s="42">
        <f t="shared" si="1083"/>
        <v>7.6760000000000002</v>
      </c>
      <c r="AJ766" s="3">
        <v>9</v>
      </c>
      <c r="AK766" s="3">
        <v>1</v>
      </c>
      <c r="AL766" t="s">
        <v>272</v>
      </c>
    </row>
    <row r="767" spans="1:38" x14ac:dyDescent="0.2">
      <c r="B767" s="4">
        <v>8</v>
      </c>
      <c r="C767" s="13" t="s">
        <v>1188</v>
      </c>
      <c r="D767" s="29">
        <v>1616110</v>
      </c>
      <c r="E767" s="29">
        <v>6558632</v>
      </c>
      <c r="F767" s="23">
        <v>17</v>
      </c>
      <c r="G767" s="10">
        <v>50</v>
      </c>
      <c r="H767" s="38">
        <v>0.6</v>
      </c>
      <c r="I767" s="8">
        <v>59</v>
      </c>
      <c r="J767" s="8">
        <v>7</v>
      </c>
      <c r="K767" s="17">
        <v>59.34</v>
      </c>
      <c r="L767" s="20">
        <f t="shared" si="1094"/>
        <v>17.833500000000001</v>
      </c>
      <c r="M767" s="20">
        <f t="shared" si="1095"/>
        <v>59.133150000000001</v>
      </c>
      <c r="N767" s="16">
        <f t="shared" si="1096"/>
        <v>90622.143718282998</v>
      </c>
      <c r="O767" s="16">
        <f t="shared" si="1097"/>
        <v>110912.94815175583</v>
      </c>
      <c r="P767" s="22">
        <f t="shared" si="1070"/>
        <v>4.5980050021721377</v>
      </c>
      <c r="Q767" s="11">
        <f t="shared" si="1071"/>
        <v>4907.2023901424036</v>
      </c>
      <c r="R767" s="7">
        <f t="shared" si="1074"/>
        <v>747</v>
      </c>
      <c r="S767" s="11">
        <f t="shared" si="1072"/>
        <v>10694.679372358545</v>
      </c>
      <c r="T767" s="11">
        <f t="shared" si="1073"/>
        <v>13903.083184066109</v>
      </c>
      <c r="AB767" s="4">
        <f t="shared" ref="AB767:AB783" si="1104">SUM(U767:AA767)</f>
        <v>0</v>
      </c>
      <c r="AC767" s="3">
        <f t="shared" si="1080"/>
        <v>17</v>
      </c>
      <c r="AD767" s="42">
        <f t="shared" si="1081"/>
        <v>50.01</v>
      </c>
      <c r="AE767" s="3">
        <f t="shared" si="1082"/>
        <v>59</v>
      </c>
      <c r="AF767" s="42">
        <f t="shared" si="1083"/>
        <v>7.9889999999999999</v>
      </c>
      <c r="AJ767" s="3">
        <v>9</v>
      </c>
      <c r="AL767" t="s">
        <v>317</v>
      </c>
    </row>
    <row r="768" spans="1:38" x14ac:dyDescent="0.2">
      <c r="B768" s="4">
        <v>9</v>
      </c>
      <c r="C768" s="13" t="s">
        <v>1189</v>
      </c>
      <c r="D768" s="29">
        <v>1616517</v>
      </c>
      <c r="E768" s="29">
        <v>6559582</v>
      </c>
      <c r="F768" s="23">
        <v>17</v>
      </c>
      <c r="G768" s="10">
        <v>50</v>
      </c>
      <c r="H768" s="38">
        <v>27.48</v>
      </c>
      <c r="I768" s="8">
        <v>59</v>
      </c>
      <c r="J768" s="8">
        <v>8</v>
      </c>
      <c r="K768" s="17">
        <v>29.58</v>
      </c>
      <c r="L768" s="20">
        <f t="shared" si="1094"/>
        <v>17.840966666666667</v>
      </c>
      <c r="M768" s="20">
        <f t="shared" si="1095"/>
        <v>59.141550000000002</v>
      </c>
      <c r="N768" s="16">
        <f t="shared" si="1096"/>
        <v>90607.029888141333</v>
      </c>
      <c r="O768" s="16">
        <f t="shared" si="1097"/>
        <v>110913.25810703303</v>
      </c>
      <c r="P768" s="22">
        <f t="shared" si="1070"/>
        <v>1.0335129413800295</v>
      </c>
      <c r="Q768" s="11">
        <f t="shared" si="1071"/>
        <v>4908.2359030837833</v>
      </c>
      <c r="R768" s="7">
        <f t="shared" si="1074"/>
        <v>748</v>
      </c>
      <c r="S768" s="11">
        <f t="shared" si="1072"/>
        <v>10682.631083182352</v>
      </c>
      <c r="T768" s="11">
        <f t="shared" si="1073"/>
        <v>13887.420408137059</v>
      </c>
      <c r="AB768" s="4">
        <f t="shared" si="1104"/>
        <v>0</v>
      </c>
      <c r="AC768" s="3">
        <f t="shared" si="1080"/>
        <v>17</v>
      </c>
      <c r="AD768" s="42">
        <f t="shared" si="1081"/>
        <v>50.457999999999998</v>
      </c>
      <c r="AE768" s="3">
        <f t="shared" si="1082"/>
        <v>59</v>
      </c>
      <c r="AF768" s="42">
        <f t="shared" si="1083"/>
        <v>8.4930000000000003</v>
      </c>
      <c r="AJ768" s="3">
        <v>7</v>
      </c>
      <c r="AK768" s="3">
        <v>1</v>
      </c>
      <c r="AL768" t="s">
        <v>49</v>
      </c>
    </row>
    <row r="769" spans="1:38" x14ac:dyDescent="0.2">
      <c r="B769" s="4">
        <v>9</v>
      </c>
      <c r="C769" s="13" t="s">
        <v>2846</v>
      </c>
      <c r="D769" s="29">
        <v>1616058</v>
      </c>
      <c r="E769" s="29">
        <v>6560975</v>
      </c>
      <c r="F769" s="23"/>
      <c r="G769" s="10"/>
      <c r="H769" s="38"/>
      <c r="I769" s="8"/>
      <c r="J769" s="8"/>
      <c r="K769" s="17"/>
      <c r="L769" s="20"/>
      <c r="M769" s="20"/>
      <c r="N769" s="16"/>
      <c r="O769" s="16"/>
      <c r="P769" s="22">
        <f t="shared" si="1070"/>
        <v>1.4666731060464702</v>
      </c>
      <c r="Q769" s="11">
        <f t="shared" si="1071"/>
        <v>4909.7025761898294</v>
      </c>
      <c r="R769" s="7">
        <f t="shared" si="1074"/>
        <v>749</v>
      </c>
      <c r="S769" s="11">
        <f t="shared" si="1072"/>
        <v>10671.556467339176</v>
      </c>
      <c r="T769" s="11">
        <f t="shared" si="1073"/>
        <v>13873.02340754093</v>
      </c>
      <c r="AB769" s="4">
        <f t="shared" ref="AB769" si="1105">SUM(U769:AA769)</f>
        <v>0</v>
      </c>
      <c r="AC769" s="3">
        <f t="shared" ref="AC769" si="1106">F769</f>
        <v>0</v>
      </c>
      <c r="AD769" s="42">
        <f t="shared" ref="AD769" si="1107">G769+H769/60</f>
        <v>0</v>
      </c>
      <c r="AE769" s="3">
        <f t="shared" ref="AE769" si="1108">I769</f>
        <v>0</v>
      </c>
      <c r="AF769" s="42">
        <f t="shared" ref="AF769" si="1109">J769+K769/60</f>
        <v>0</v>
      </c>
      <c r="AJ769" s="3">
        <v>9</v>
      </c>
      <c r="AK769" s="3">
        <v>1</v>
      </c>
      <c r="AL769" s="13" t="s">
        <v>2951</v>
      </c>
    </row>
    <row r="770" spans="1:38" x14ac:dyDescent="0.2">
      <c r="B770" s="4">
        <v>9</v>
      </c>
      <c r="C770" s="13" t="s">
        <v>1008</v>
      </c>
      <c r="D770" s="29">
        <v>1616817</v>
      </c>
      <c r="E770" s="29">
        <v>6566754</v>
      </c>
      <c r="F770" s="23">
        <v>17</v>
      </c>
      <c r="G770" s="10">
        <v>51</v>
      </c>
      <c r="H770" s="38">
        <v>1.2</v>
      </c>
      <c r="I770" s="8">
        <v>59</v>
      </c>
      <c r="J770" s="8">
        <v>12</v>
      </c>
      <c r="K770" s="17">
        <v>20.94</v>
      </c>
      <c r="L770" s="20">
        <f t="shared" si="1094"/>
        <v>17.850333333333332</v>
      </c>
      <c r="M770" s="20">
        <f t="shared" si="1095"/>
        <v>59.205816666666664</v>
      </c>
      <c r="N770" s="16">
        <f t="shared" si="1096"/>
        <v>90576.29175925754</v>
      </c>
      <c r="O770" s="16">
        <f t="shared" si="1097"/>
        <v>110914.00084845268</v>
      </c>
      <c r="P770" s="22">
        <f t="shared" si="1070"/>
        <v>5.828629513015902</v>
      </c>
      <c r="Q770" s="11">
        <f t="shared" si="1071"/>
        <v>4915.531205702845</v>
      </c>
      <c r="R770" s="7">
        <f t="shared" si="1074"/>
        <v>750</v>
      </c>
      <c r="S770" s="11">
        <f t="shared" si="1072"/>
        <v>10669.979737178975</v>
      </c>
      <c r="T770" s="11">
        <f t="shared" si="1073"/>
        <v>13870.973658332668</v>
      </c>
      <c r="AB770" s="4">
        <f t="shared" si="1104"/>
        <v>0</v>
      </c>
      <c r="AC770" s="3">
        <f t="shared" si="1080"/>
        <v>17</v>
      </c>
      <c r="AD770" s="42">
        <f t="shared" si="1081"/>
        <v>51.02</v>
      </c>
      <c r="AE770" s="3">
        <f t="shared" si="1082"/>
        <v>59</v>
      </c>
      <c r="AF770" s="42">
        <f t="shared" si="1083"/>
        <v>12.349</v>
      </c>
      <c r="AJ770" s="3">
        <v>8</v>
      </c>
      <c r="AL770" t="s">
        <v>480</v>
      </c>
    </row>
    <row r="771" spans="1:38" x14ac:dyDescent="0.2">
      <c r="B771" s="4">
        <v>9</v>
      </c>
      <c r="C771" s="13" t="s">
        <v>1190</v>
      </c>
      <c r="D771" s="29">
        <v>1614078</v>
      </c>
      <c r="E771" s="29">
        <v>6565800</v>
      </c>
      <c r="F771" s="23">
        <v>17</v>
      </c>
      <c r="G771" s="10">
        <v>48</v>
      </c>
      <c r="H771" s="38">
        <v>5.88</v>
      </c>
      <c r="I771" s="8">
        <v>59</v>
      </c>
      <c r="J771" s="8">
        <v>11</v>
      </c>
      <c r="K771" s="17">
        <v>5.28</v>
      </c>
      <c r="L771" s="20">
        <f t="shared" si="1094"/>
        <v>17.801633333333335</v>
      </c>
      <c r="M771" s="20">
        <f t="shared" si="1095"/>
        <v>59.184800000000003</v>
      </c>
      <c r="N771" s="16">
        <f t="shared" si="1096"/>
        <v>90670.219399343492</v>
      </c>
      <c r="O771" s="16">
        <f t="shared" si="1097"/>
        <v>110937.26767683594</v>
      </c>
      <c r="P771" s="22">
        <f t="shared" si="1070"/>
        <v>2.9003856640109089</v>
      </c>
      <c r="Q771" s="11">
        <f t="shared" si="1071"/>
        <v>4918.4315913668561</v>
      </c>
      <c r="R771" s="7">
        <f t="shared" si="1074"/>
        <v>751</v>
      </c>
      <c r="S771" s="11">
        <f t="shared" si="1072"/>
        <v>10662.059428422424</v>
      </c>
      <c r="T771" s="11">
        <f t="shared" si="1073"/>
        <v>13860.677256949151</v>
      </c>
      <c r="AB771" s="4">
        <f t="shared" si="1104"/>
        <v>0</v>
      </c>
      <c r="AC771" s="3">
        <f t="shared" si="1080"/>
        <v>17</v>
      </c>
      <c r="AD771" s="42">
        <f t="shared" si="1081"/>
        <v>48.097999999999999</v>
      </c>
      <c r="AE771" s="3">
        <f t="shared" si="1082"/>
        <v>59</v>
      </c>
      <c r="AF771" s="42">
        <f t="shared" si="1083"/>
        <v>11.087999999999999</v>
      </c>
      <c r="AJ771" s="3">
        <v>9</v>
      </c>
      <c r="AK771" s="3">
        <v>1</v>
      </c>
      <c r="AL771" t="s">
        <v>2455</v>
      </c>
    </row>
    <row r="772" spans="1:38" x14ac:dyDescent="0.2">
      <c r="B772" s="4">
        <v>9</v>
      </c>
      <c r="C772" s="13" t="s">
        <v>1191</v>
      </c>
      <c r="D772" s="29">
        <v>1612769</v>
      </c>
      <c r="E772" s="29">
        <v>6567908</v>
      </c>
      <c r="F772" s="23">
        <v>17</v>
      </c>
      <c r="G772" s="10">
        <v>46</v>
      </c>
      <c r="H772" s="38">
        <v>47.4</v>
      </c>
      <c r="I772" s="8">
        <v>59</v>
      </c>
      <c r="J772" s="8">
        <v>13</v>
      </c>
      <c r="K772" s="17">
        <v>2.1</v>
      </c>
      <c r="L772" s="20">
        <f t="shared" si="1094"/>
        <v>17.779833333333332</v>
      </c>
      <c r="M772" s="20">
        <f t="shared" si="1095"/>
        <v>59.21725</v>
      </c>
      <c r="N772" s="16">
        <f t="shared" si="1096"/>
        <v>90707.768164306006</v>
      </c>
      <c r="O772" s="16">
        <f t="shared" si="1097"/>
        <v>110912.07376229054</v>
      </c>
      <c r="P772" s="22">
        <f t="shared" si="1070"/>
        <v>2.4813595063996674</v>
      </c>
      <c r="Q772" s="11">
        <f t="shared" si="1071"/>
        <v>4920.9129508732558</v>
      </c>
      <c r="R772" s="7">
        <f t="shared" si="1074"/>
        <v>752</v>
      </c>
      <c r="S772" s="11">
        <f t="shared" si="1072"/>
        <v>10653.253037262846</v>
      </c>
      <c r="T772" s="11">
        <f t="shared" si="1073"/>
        <v>13849.2289484417</v>
      </c>
      <c r="U772" s="4">
        <v>9</v>
      </c>
      <c r="AB772" s="4">
        <f t="shared" si="1104"/>
        <v>9</v>
      </c>
      <c r="AC772" s="3">
        <f t="shared" si="1080"/>
        <v>17</v>
      </c>
      <c r="AD772" s="42">
        <f t="shared" si="1081"/>
        <v>46.79</v>
      </c>
      <c r="AE772" s="3">
        <f t="shared" si="1082"/>
        <v>59</v>
      </c>
      <c r="AF772" s="42">
        <f t="shared" si="1083"/>
        <v>13.035</v>
      </c>
      <c r="AJ772" s="3">
        <v>9</v>
      </c>
      <c r="AK772" s="3">
        <v>1</v>
      </c>
      <c r="AL772" t="s">
        <v>603</v>
      </c>
    </row>
    <row r="773" spans="1:38" x14ac:dyDescent="0.2">
      <c r="B773" s="4">
        <v>9</v>
      </c>
      <c r="C773" s="13" t="s">
        <v>1194</v>
      </c>
      <c r="D773" s="29">
        <v>1608543</v>
      </c>
      <c r="E773" s="29">
        <v>6569572</v>
      </c>
      <c r="F773" s="23">
        <v>17</v>
      </c>
      <c r="G773" s="10">
        <v>42</v>
      </c>
      <c r="H773" s="38">
        <v>24.18</v>
      </c>
      <c r="I773" s="8">
        <v>59</v>
      </c>
      <c r="J773" s="8">
        <v>13</v>
      </c>
      <c r="K773" s="17">
        <v>59.82</v>
      </c>
      <c r="L773" s="20">
        <f t="shared" si="1094"/>
        <v>17.706716666666665</v>
      </c>
      <c r="M773" s="20">
        <f t="shared" si="1095"/>
        <v>59.233283333333333</v>
      </c>
      <c r="N773" s="16">
        <f t="shared" si="1096"/>
        <v>90843.66290381334</v>
      </c>
      <c r="O773" s="16">
        <f t="shared" si="1097"/>
        <v>110910.14426855172</v>
      </c>
      <c r="P773" s="22">
        <f t="shared" si="1070"/>
        <v>4.5418027257907188</v>
      </c>
      <c r="Q773" s="11">
        <f t="shared" si="1071"/>
        <v>4925.4547535990469</v>
      </c>
      <c r="R773" s="7">
        <f t="shared" si="1074"/>
        <v>753</v>
      </c>
      <c r="S773" s="11">
        <f t="shared" si="1072"/>
        <v>10648.924752801127</v>
      </c>
      <c r="T773" s="11">
        <f t="shared" si="1073"/>
        <v>13843.602178641466</v>
      </c>
      <c r="U773" s="4">
        <v>9</v>
      </c>
      <c r="AB773" s="4">
        <f t="shared" si="1104"/>
        <v>9</v>
      </c>
      <c r="AC773" s="3">
        <f t="shared" si="1080"/>
        <v>17</v>
      </c>
      <c r="AD773" s="42">
        <f t="shared" si="1081"/>
        <v>42.402999999999999</v>
      </c>
      <c r="AE773" s="3">
        <f t="shared" si="1082"/>
        <v>59</v>
      </c>
      <c r="AF773" s="42">
        <f t="shared" si="1083"/>
        <v>13.997</v>
      </c>
      <c r="AJ773" s="3">
        <v>9</v>
      </c>
      <c r="AK773" s="3">
        <v>1</v>
      </c>
      <c r="AL773" t="s">
        <v>28</v>
      </c>
    </row>
    <row r="774" spans="1:38" x14ac:dyDescent="0.2">
      <c r="B774" s="4">
        <v>9</v>
      </c>
      <c r="C774" s="13" t="s">
        <v>1193</v>
      </c>
      <c r="D774" s="29">
        <v>1607823</v>
      </c>
      <c r="E774" s="29">
        <v>6569621</v>
      </c>
      <c r="F774" s="23">
        <v>17</v>
      </c>
      <c r="G774" s="10">
        <v>41</v>
      </c>
      <c r="H774" s="38">
        <v>38.880000000000003</v>
      </c>
      <c r="I774" s="8">
        <v>59</v>
      </c>
      <c r="J774" s="8">
        <v>14</v>
      </c>
      <c r="K774" s="17">
        <v>2.04</v>
      </c>
      <c r="L774" s="20">
        <f t="shared" si="1094"/>
        <v>17.694133333333333</v>
      </c>
      <c r="M774" s="20">
        <f t="shared" si="1095"/>
        <v>59.233899999999998</v>
      </c>
      <c r="N774" s="16">
        <f t="shared" si="1096"/>
        <v>90867.575693638573</v>
      </c>
      <c r="O774" s="16">
        <f t="shared" si="1097"/>
        <v>110909.816844746</v>
      </c>
      <c r="P774" s="22">
        <f t="shared" si="1070"/>
        <v>0.72166543494891033</v>
      </c>
      <c r="Q774" s="11">
        <f t="shared" si="1071"/>
        <v>4926.1764190339954</v>
      </c>
      <c r="R774" s="7">
        <f t="shared" si="1074"/>
        <v>754</v>
      </c>
      <c r="S774" s="11">
        <f t="shared" si="1072"/>
        <v>10636.359695208681</v>
      </c>
      <c r="T774" s="11">
        <f t="shared" si="1073"/>
        <v>13827.267603771286</v>
      </c>
      <c r="AB774" s="4">
        <f t="shared" si="1104"/>
        <v>0</v>
      </c>
      <c r="AC774" s="3">
        <f t="shared" si="1080"/>
        <v>17</v>
      </c>
      <c r="AD774" s="42">
        <f t="shared" si="1081"/>
        <v>41.648000000000003</v>
      </c>
      <c r="AE774" s="3">
        <f t="shared" si="1082"/>
        <v>59</v>
      </c>
      <c r="AF774" s="42">
        <f t="shared" si="1083"/>
        <v>14.034000000000001</v>
      </c>
      <c r="AJ774" s="3">
        <v>9</v>
      </c>
      <c r="AK774" s="3">
        <v>1</v>
      </c>
      <c r="AL774" t="s">
        <v>177</v>
      </c>
    </row>
    <row r="775" spans="1:38" x14ac:dyDescent="0.2">
      <c r="B775" s="4">
        <v>7</v>
      </c>
      <c r="C775" s="13" t="s">
        <v>1192</v>
      </c>
      <c r="D775" s="29">
        <v>1609708</v>
      </c>
      <c r="E775" s="29">
        <v>6571078</v>
      </c>
      <c r="F775" s="23">
        <v>17</v>
      </c>
      <c r="G775" s="10">
        <v>43</v>
      </c>
      <c r="H775" s="38">
        <v>40.32</v>
      </c>
      <c r="I775" s="8">
        <v>59</v>
      </c>
      <c r="J775" s="8">
        <v>14</v>
      </c>
      <c r="K775" s="17">
        <v>47.4</v>
      </c>
      <c r="L775" s="20">
        <f t="shared" si="1094"/>
        <v>17.727866666666667</v>
      </c>
      <c r="M775" s="20">
        <f t="shared" si="1095"/>
        <v>59.246499999999997</v>
      </c>
      <c r="N775" s="16">
        <f t="shared" si="1096"/>
        <v>90800.998804142626</v>
      </c>
      <c r="O775" s="16">
        <f t="shared" si="1097"/>
        <v>110910.82173630511</v>
      </c>
      <c r="P775" s="22">
        <f t="shared" si="1070"/>
        <v>2.3824512586829556</v>
      </c>
      <c r="Q775" s="11">
        <f t="shared" si="1071"/>
        <v>4928.558870292678</v>
      </c>
      <c r="R775" s="7">
        <f t="shared" si="1074"/>
        <v>755</v>
      </c>
      <c r="S775" s="11">
        <f t="shared" si="1072"/>
        <v>10627.409060710568</v>
      </c>
      <c r="T775" s="11">
        <f t="shared" si="1073"/>
        <v>13815.631778923738</v>
      </c>
      <c r="AB775" s="4">
        <f t="shared" si="1104"/>
        <v>0</v>
      </c>
      <c r="AC775" s="3">
        <f t="shared" si="1080"/>
        <v>17</v>
      </c>
      <c r="AD775" s="42">
        <f t="shared" si="1081"/>
        <v>43.671999999999997</v>
      </c>
      <c r="AE775" s="3">
        <f t="shared" si="1082"/>
        <v>59</v>
      </c>
      <c r="AF775" s="42">
        <f t="shared" si="1083"/>
        <v>14.79</v>
      </c>
      <c r="AJ775" s="3">
        <v>9</v>
      </c>
      <c r="AL775" t="s">
        <v>11</v>
      </c>
    </row>
    <row r="776" spans="1:38" x14ac:dyDescent="0.2">
      <c r="B776" s="4">
        <v>9</v>
      </c>
      <c r="C776" s="13" t="s">
        <v>1195</v>
      </c>
      <c r="D776" s="54">
        <v>1614917</v>
      </c>
      <c r="E776" s="54">
        <v>6570390</v>
      </c>
      <c r="F776" s="23"/>
      <c r="G776" s="10"/>
      <c r="H776" s="38"/>
      <c r="I776" s="8"/>
      <c r="J776" s="8"/>
      <c r="K776" s="17"/>
      <c r="L776" s="20">
        <f t="shared" si="1094"/>
        <v>0</v>
      </c>
      <c r="M776" s="20">
        <f t="shared" si="1095"/>
        <v>0</v>
      </c>
      <c r="N776" s="16"/>
      <c r="O776" s="16"/>
      <c r="P776" s="22">
        <f t="shared" si="1070"/>
        <v>5.254238765035331</v>
      </c>
      <c r="Q776" s="11">
        <f t="shared" si="1071"/>
        <v>4933.8131090577135</v>
      </c>
      <c r="R776" s="7">
        <f t="shared" si="1074"/>
        <v>756</v>
      </c>
      <c r="S776" s="11">
        <f t="shared" si="1072"/>
        <v>10624.666324796241</v>
      </c>
      <c r="T776" s="11">
        <f t="shared" si="1073"/>
        <v>13812.066222235113</v>
      </c>
      <c r="AB776" s="4">
        <f t="shared" si="1104"/>
        <v>0</v>
      </c>
      <c r="AC776" s="3">
        <f t="shared" si="1080"/>
        <v>0</v>
      </c>
      <c r="AD776" s="42">
        <f t="shared" si="1081"/>
        <v>0</v>
      </c>
      <c r="AE776" s="3">
        <f t="shared" si="1082"/>
        <v>0</v>
      </c>
      <c r="AF776" s="42">
        <f t="shared" si="1083"/>
        <v>0</v>
      </c>
      <c r="AJ776" s="3">
        <v>9</v>
      </c>
      <c r="AL776" t="s">
        <v>621</v>
      </c>
    </row>
    <row r="777" spans="1:38" x14ac:dyDescent="0.2">
      <c r="B777" s="4">
        <v>9</v>
      </c>
      <c r="C777" s="13" t="s">
        <v>3040</v>
      </c>
      <c r="D777" s="54">
        <v>1614901</v>
      </c>
      <c r="E777" s="54">
        <v>6570422</v>
      </c>
      <c r="F777" s="23"/>
      <c r="G777" s="10"/>
      <c r="H777" s="38"/>
      <c r="I777" s="8"/>
      <c r="J777" s="8"/>
      <c r="K777" s="17"/>
      <c r="L777" s="20"/>
      <c r="M777" s="20"/>
      <c r="N777" s="16"/>
      <c r="O777" s="16"/>
      <c r="P777" s="22">
        <f t="shared" si="1070"/>
        <v>3.5777087639996638E-2</v>
      </c>
      <c r="Q777" s="11">
        <f t="shared" si="1071"/>
        <v>4933.8488861453534</v>
      </c>
      <c r="R777" s="7">
        <f t="shared" si="1074"/>
        <v>757</v>
      </c>
      <c r="S777" s="11">
        <f t="shared" si="1072"/>
        <v>10610.708040481684</v>
      </c>
      <c r="T777" s="11">
        <f t="shared" si="1073"/>
        <v>13793.920452626189</v>
      </c>
      <c r="AB777" s="4">
        <f t="shared" ref="AB777" si="1110">SUM(U777:AA777)</f>
        <v>0</v>
      </c>
      <c r="AC777" s="3">
        <f t="shared" ref="AC777" si="1111">F777</f>
        <v>0</v>
      </c>
      <c r="AD777" s="42">
        <f t="shared" ref="AD777" si="1112">G777+H777/60</f>
        <v>0</v>
      </c>
      <c r="AE777" s="3">
        <f t="shared" ref="AE777" si="1113">I777</f>
        <v>0</v>
      </c>
      <c r="AF777" s="42">
        <f t="shared" ref="AF777" si="1114">J777+K777/60</f>
        <v>0</v>
      </c>
      <c r="AJ777" s="3">
        <v>9</v>
      </c>
      <c r="AL777" t="s">
        <v>621</v>
      </c>
    </row>
    <row r="778" spans="1:38" x14ac:dyDescent="0.2">
      <c r="B778" s="4">
        <v>9</v>
      </c>
      <c r="C778" s="13" t="s">
        <v>1196</v>
      </c>
      <c r="D778" s="29">
        <v>1614915</v>
      </c>
      <c r="E778" s="29">
        <v>6570392</v>
      </c>
      <c r="F778" s="23">
        <v>17</v>
      </c>
      <c r="G778" s="10">
        <v>49</v>
      </c>
      <c r="H778" s="38">
        <v>7.32</v>
      </c>
      <c r="I778" s="8">
        <v>59</v>
      </c>
      <c r="J778" s="8">
        <v>14</v>
      </c>
      <c r="K778" s="17">
        <v>20.28</v>
      </c>
      <c r="L778" s="20">
        <f t="shared" si="1094"/>
        <v>17.8187</v>
      </c>
      <c r="M778" s="20">
        <f t="shared" si="1095"/>
        <v>59.23896666666667</v>
      </c>
      <c r="N778" s="16">
        <f t="shared" si="1096"/>
        <v>90630.349015360262</v>
      </c>
      <c r="O778" s="16">
        <f t="shared" si="1097"/>
        <v>110913.34588888282</v>
      </c>
      <c r="P778" s="22">
        <f t="shared" si="1070"/>
        <v>3.3105890714493699E-2</v>
      </c>
      <c r="Q778" s="11">
        <f t="shared" si="1071"/>
        <v>4933.8819920360675</v>
      </c>
      <c r="R778" s="7">
        <f t="shared" si="1074"/>
        <v>758</v>
      </c>
      <c r="S778" s="11">
        <f t="shared" si="1072"/>
        <v>10596.780848330764</v>
      </c>
      <c r="T778" s="11">
        <f t="shared" si="1073"/>
        <v>13775.815102829993</v>
      </c>
      <c r="AB778" s="4">
        <f t="shared" si="1104"/>
        <v>0</v>
      </c>
      <c r="AC778" s="3">
        <f t="shared" si="1080"/>
        <v>17</v>
      </c>
      <c r="AD778" s="42">
        <f t="shared" si="1081"/>
        <v>49.122</v>
      </c>
      <c r="AE778" s="3">
        <f t="shared" si="1082"/>
        <v>59</v>
      </c>
      <c r="AF778" s="42">
        <f t="shared" si="1083"/>
        <v>14.337999999999999</v>
      </c>
      <c r="AJ778" s="3">
        <v>9</v>
      </c>
      <c r="AL778" t="s">
        <v>621</v>
      </c>
    </row>
    <row r="779" spans="1:38" x14ac:dyDescent="0.2">
      <c r="B779" s="4">
        <v>9</v>
      </c>
      <c r="C779" s="13" t="s">
        <v>1197</v>
      </c>
      <c r="D779" s="29">
        <v>1615725</v>
      </c>
      <c r="E779" s="29">
        <v>6568511</v>
      </c>
      <c r="F779" s="23">
        <v>17</v>
      </c>
      <c r="G779" s="10">
        <v>49</v>
      </c>
      <c r="H779" s="38">
        <v>56.64</v>
      </c>
      <c r="I779" s="8">
        <v>59</v>
      </c>
      <c r="J779" s="8">
        <v>13</v>
      </c>
      <c r="K779" s="17">
        <v>5.0999999999999996</v>
      </c>
      <c r="L779" s="20">
        <f t="shared" si="1094"/>
        <v>17.8324</v>
      </c>
      <c r="M779" s="20">
        <f t="shared" si="1095"/>
        <v>59.218083333333333</v>
      </c>
      <c r="N779" s="16">
        <f t="shared" si="1096"/>
        <v>90606.143872950357</v>
      </c>
      <c r="O779" s="16">
        <f t="shared" si="1097"/>
        <v>110920.69567713692</v>
      </c>
      <c r="P779" s="22">
        <f t="shared" si="1070"/>
        <v>2.0479895019262182</v>
      </c>
      <c r="Q779" s="11">
        <f t="shared" si="1071"/>
        <v>4935.9299815379936</v>
      </c>
      <c r="R779" s="7">
        <f t="shared" si="1074"/>
        <v>759</v>
      </c>
      <c r="S779" s="11">
        <f t="shared" si="1072"/>
        <v>10587.212134313377</v>
      </c>
      <c r="T779" s="11">
        <f t="shared" si="1073"/>
        <v>13763.37577460739</v>
      </c>
      <c r="U779" s="4">
        <v>9</v>
      </c>
      <c r="V779" s="4">
        <v>9</v>
      </c>
      <c r="W779" s="4">
        <v>9</v>
      </c>
      <c r="AB779" s="4">
        <f t="shared" si="1104"/>
        <v>27</v>
      </c>
      <c r="AC779" s="3">
        <f t="shared" si="1080"/>
        <v>17</v>
      </c>
      <c r="AD779" s="42">
        <f t="shared" si="1081"/>
        <v>49.944000000000003</v>
      </c>
      <c r="AE779" s="3">
        <f t="shared" si="1082"/>
        <v>59</v>
      </c>
      <c r="AF779" s="42">
        <f t="shared" si="1083"/>
        <v>13.085000000000001</v>
      </c>
      <c r="AJ779" s="3">
        <v>9</v>
      </c>
      <c r="AK779" s="3">
        <v>1</v>
      </c>
      <c r="AL779" t="s">
        <v>479</v>
      </c>
    </row>
    <row r="780" spans="1:38" x14ac:dyDescent="0.2">
      <c r="B780" s="4">
        <v>9</v>
      </c>
      <c r="C780" s="13" t="s">
        <v>1198</v>
      </c>
      <c r="D780" s="29">
        <v>1620403</v>
      </c>
      <c r="E780" s="29">
        <v>6570088</v>
      </c>
      <c r="F780" s="23">
        <v>17</v>
      </c>
      <c r="G780" s="10">
        <v>54</v>
      </c>
      <c r="H780" s="38">
        <v>52.56</v>
      </c>
      <c r="I780" s="8">
        <v>59</v>
      </c>
      <c r="J780" s="8">
        <v>14</v>
      </c>
      <c r="K780" s="17">
        <v>4.9800000000000004</v>
      </c>
      <c r="L780" s="20">
        <f t="shared" si="1094"/>
        <v>17.9146</v>
      </c>
      <c r="M780" s="20">
        <f t="shared" si="1095"/>
        <v>59.234716666666664</v>
      </c>
      <c r="N780" s="16">
        <f t="shared" si="1096"/>
        <v>90451.531153360949</v>
      </c>
      <c r="O780" s="16">
        <f t="shared" si="1097"/>
        <v>110916.17162570487</v>
      </c>
      <c r="P780" s="22">
        <f t="shared" si="1070"/>
        <v>4.9366601057800201</v>
      </c>
      <c r="Q780" s="11">
        <f t="shared" si="1071"/>
        <v>4940.8666416437736</v>
      </c>
      <c r="R780" s="7">
        <f t="shared" si="1074"/>
        <v>760</v>
      </c>
      <c r="S780" s="11">
        <f t="shared" si="1072"/>
        <v>10583.856437626398</v>
      </c>
      <c r="T780" s="11">
        <f t="shared" si="1073"/>
        <v>13759.013368914319</v>
      </c>
      <c r="U780" s="4">
        <v>9</v>
      </c>
      <c r="AB780" s="4">
        <f t="shared" si="1104"/>
        <v>9</v>
      </c>
      <c r="AC780" s="3">
        <f t="shared" si="1080"/>
        <v>17</v>
      </c>
      <c r="AD780" s="42">
        <f t="shared" si="1081"/>
        <v>54.875999999999998</v>
      </c>
      <c r="AE780" s="3">
        <f t="shared" si="1082"/>
        <v>59</v>
      </c>
      <c r="AF780" s="42">
        <f t="shared" si="1083"/>
        <v>14.083</v>
      </c>
      <c r="AG780" s="4">
        <v>1</v>
      </c>
      <c r="AJ780" s="3">
        <v>9</v>
      </c>
      <c r="AL780" t="s">
        <v>284</v>
      </c>
    </row>
    <row r="781" spans="1:38" x14ac:dyDescent="0.2">
      <c r="B781" s="4">
        <v>9</v>
      </c>
      <c r="C781" s="13" t="s">
        <v>1199</v>
      </c>
      <c r="D781" s="29">
        <v>1624414</v>
      </c>
      <c r="E781" s="29">
        <v>6570802</v>
      </c>
      <c r="F781" s="23">
        <v>17</v>
      </c>
      <c r="G781" s="10">
        <v>59</v>
      </c>
      <c r="H781" s="38">
        <v>6.84</v>
      </c>
      <c r="I781" s="8">
        <v>59</v>
      </c>
      <c r="J781" s="8">
        <v>14</v>
      </c>
      <c r="K781" s="17">
        <v>23.88</v>
      </c>
      <c r="L781" s="20">
        <f t="shared" si="1094"/>
        <v>17.985233333333333</v>
      </c>
      <c r="M781" s="20">
        <f t="shared" si="1095"/>
        <v>59.239966666666668</v>
      </c>
      <c r="N781" s="16">
        <f t="shared" si="1096"/>
        <v>90319.317514182927</v>
      </c>
      <c r="O781" s="16">
        <f t="shared" si="1097"/>
        <v>110918.39461984842</v>
      </c>
      <c r="P781" s="22">
        <f t="shared" si="1070"/>
        <v>4.0740541233518242</v>
      </c>
      <c r="Q781" s="11">
        <f t="shared" si="1071"/>
        <v>4944.9406957671254</v>
      </c>
      <c r="R781" s="7">
        <f t="shared" si="1074"/>
        <v>761</v>
      </c>
      <c r="S781" s="11">
        <f t="shared" si="1072"/>
        <v>10578.664195412457</v>
      </c>
      <c r="T781" s="11">
        <f t="shared" si="1073"/>
        <v>13752.263454036194</v>
      </c>
      <c r="AB781" s="4">
        <f t="shared" si="1104"/>
        <v>0</v>
      </c>
      <c r="AC781" s="3">
        <f t="shared" si="1080"/>
        <v>17</v>
      </c>
      <c r="AD781" s="42">
        <f t="shared" si="1081"/>
        <v>59.113999999999997</v>
      </c>
      <c r="AE781" s="3">
        <f t="shared" si="1082"/>
        <v>59</v>
      </c>
      <c r="AF781" s="42">
        <f t="shared" si="1083"/>
        <v>14.398</v>
      </c>
      <c r="AJ781" s="3">
        <v>9</v>
      </c>
      <c r="AL781" t="s">
        <v>283</v>
      </c>
    </row>
    <row r="782" spans="1:38" x14ac:dyDescent="0.2">
      <c r="B782" s="4">
        <v>9</v>
      </c>
      <c r="C782" s="13" t="s">
        <v>1200</v>
      </c>
      <c r="D782" s="29">
        <v>1630053</v>
      </c>
      <c r="E782" s="29">
        <v>6570840</v>
      </c>
      <c r="F782" s="23">
        <v>18</v>
      </c>
      <c r="G782" s="10">
        <v>5</v>
      </c>
      <c r="H782" s="38">
        <v>2.34</v>
      </c>
      <c r="I782" s="8">
        <v>59</v>
      </c>
      <c r="J782" s="8">
        <v>14</v>
      </c>
      <c r="K782" s="17">
        <v>19.02</v>
      </c>
      <c r="L782" s="20">
        <f t="shared" si="1094"/>
        <v>18.083983333333332</v>
      </c>
      <c r="M782" s="20">
        <f t="shared" si="1095"/>
        <v>59.238616666666665</v>
      </c>
      <c r="N782" s="16">
        <f t="shared" si="1096"/>
        <v>90137.939742258124</v>
      </c>
      <c r="O782" s="16">
        <f t="shared" si="1097"/>
        <v>110921.56383350163</v>
      </c>
      <c r="P782" s="22">
        <f t="shared" si="1070"/>
        <v>5.639128035432428</v>
      </c>
      <c r="Q782" s="11">
        <f t="shared" si="1071"/>
        <v>4950.5798238025582</v>
      </c>
      <c r="R782" s="7">
        <f t="shared" si="1074"/>
        <v>762</v>
      </c>
      <c r="S782" s="11">
        <f t="shared" si="1072"/>
        <v>10576.82933484326</v>
      </c>
      <c r="T782" s="11">
        <f t="shared" si="1073"/>
        <v>13749.878135296238</v>
      </c>
      <c r="V782" s="4">
        <v>9</v>
      </c>
      <c r="W782" s="4">
        <v>9</v>
      </c>
      <c r="AB782" s="4">
        <f t="shared" si="1104"/>
        <v>18</v>
      </c>
      <c r="AC782" s="3">
        <f t="shared" si="1080"/>
        <v>18</v>
      </c>
      <c r="AD782" s="42">
        <f t="shared" si="1081"/>
        <v>5.0389999999999997</v>
      </c>
      <c r="AE782" s="3">
        <f t="shared" si="1082"/>
        <v>59</v>
      </c>
      <c r="AF782" s="42">
        <f t="shared" si="1083"/>
        <v>14.317</v>
      </c>
      <c r="AJ782" s="3">
        <v>9</v>
      </c>
      <c r="AL782" t="s">
        <v>382</v>
      </c>
    </row>
    <row r="783" spans="1:38" x14ac:dyDescent="0.2">
      <c r="A783" s="4">
        <v>1</v>
      </c>
      <c r="B783" s="4">
        <v>9</v>
      </c>
      <c r="C783" s="13" t="s">
        <v>1201</v>
      </c>
      <c r="D783" s="29">
        <v>1628940</v>
      </c>
      <c r="E783" s="29">
        <v>6580402</v>
      </c>
      <c r="F783" s="23">
        <v>18</v>
      </c>
      <c r="G783" s="10">
        <v>4</v>
      </c>
      <c r="H783" s="38">
        <v>12.66</v>
      </c>
      <c r="I783" s="8">
        <v>59</v>
      </c>
      <c r="J783" s="8">
        <v>19</v>
      </c>
      <c r="K783" s="17">
        <v>29.04</v>
      </c>
      <c r="L783" s="20">
        <f t="shared" si="1094"/>
        <v>18.070183333333333</v>
      </c>
      <c r="M783" s="20">
        <f t="shared" si="1095"/>
        <v>59.324733333333334</v>
      </c>
      <c r="N783" s="16">
        <f t="shared" si="1096"/>
        <v>90145.183917152666</v>
      </c>
      <c r="O783" s="16">
        <f t="shared" si="1097"/>
        <v>110921.7291045556</v>
      </c>
      <c r="P783" s="22">
        <f t="shared" si="1070"/>
        <v>9.626557692134817</v>
      </c>
      <c r="Q783" s="11">
        <f t="shared" si="1071"/>
        <v>4960.2063814946932</v>
      </c>
      <c r="R783" s="7">
        <f t="shared" si="1074"/>
        <v>763</v>
      </c>
      <c r="S783" s="11">
        <f t="shared" si="1072"/>
        <v>10583.507194067315</v>
      </c>
      <c r="T783" s="11">
        <f t="shared" si="1073"/>
        <v>13758.55935228751</v>
      </c>
      <c r="V783" s="4">
        <v>9</v>
      </c>
      <c r="W783" s="4">
        <v>9</v>
      </c>
      <c r="AB783" s="4">
        <f t="shared" si="1104"/>
        <v>18</v>
      </c>
      <c r="AC783" s="3">
        <f t="shared" si="1080"/>
        <v>18</v>
      </c>
      <c r="AD783" s="42">
        <f t="shared" si="1081"/>
        <v>4.2110000000000003</v>
      </c>
      <c r="AE783" s="3">
        <f t="shared" si="1082"/>
        <v>59</v>
      </c>
      <c r="AF783" s="42">
        <f t="shared" si="1083"/>
        <v>19.484000000000002</v>
      </c>
      <c r="AJ783" s="3">
        <v>9</v>
      </c>
      <c r="AL783" s="13" t="s">
        <v>2457</v>
      </c>
    </row>
    <row r="784" spans="1:38" x14ac:dyDescent="0.2">
      <c r="B784" s="4">
        <v>9</v>
      </c>
      <c r="C784" s="13" t="s">
        <v>2456</v>
      </c>
      <c r="D784" s="29">
        <v>1628925</v>
      </c>
      <c r="E784" s="29">
        <v>6580794</v>
      </c>
      <c r="F784" s="23">
        <v>18</v>
      </c>
      <c r="G784" s="10">
        <v>4</v>
      </c>
      <c r="H784" s="38">
        <v>12.6</v>
      </c>
      <c r="I784" s="8">
        <v>59</v>
      </c>
      <c r="J784" s="8">
        <v>19</v>
      </c>
      <c r="K784" s="17">
        <v>41.7</v>
      </c>
      <c r="L784" s="20">
        <f t="shared" si="1094"/>
        <v>18.070166666666665</v>
      </c>
      <c r="M784" s="20">
        <f t="shared" si="1095"/>
        <v>59.328249999999997</v>
      </c>
      <c r="N784" s="16">
        <f t="shared" si="1096"/>
        <v>90144.43696331892</v>
      </c>
      <c r="O784" s="16">
        <f t="shared" si="1097"/>
        <v>110921.76155541417</v>
      </c>
      <c r="P784" s="22">
        <f t="shared" si="1070"/>
        <v>0.39228688481773133</v>
      </c>
      <c r="Q784" s="11">
        <f t="shared" si="1071"/>
        <v>4960.5986683795109</v>
      </c>
      <c r="R784" s="7">
        <f t="shared" si="1074"/>
        <v>764</v>
      </c>
      <c r="S784" s="11">
        <f t="shared" si="1072"/>
        <v>10570.490356180424</v>
      </c>
      <c r="T784" s="11">
        <f t="shared" si="1073"/>
        <v>13741.637463034551</v>
      </c>
      <c r="V784" s="4">
        <v>9</v>
      </c>
      <c r="W784" s="4">
        <v>9</v>
      </c>
      <c r="AB784" s="4">
        <f>SUM(U784:AA784)+20</f>
        <v>38</v>
      </c>
      <c r="AC784" s="3">
        <f t="shared" si="1080"/>
        <v>18</v>
      </c>
      <c r="AD784" s="42">
        <f t="shared" si="1081"/>
        <v>4.21</v>
      </c>
      <c r="AE784" s="3">
        <f t="shared" si="1082"/>
        <v>59</v>
      </c>
      <c r="AF784" s="42">
        <f t="shared" si="1083"/>
        <v>19.695</v>
      </c>
      <c r="AJ784" s="3">
        <v>9</v>
      </c>
      <c r="AL784" s="13" t="s">
        <v>2458</v>
      </c>
    </row>
    <row r="785" spans="2:38" x14ac:dyDescent="0.2">
      <c r="B785" s="4">
        <v>8</v>
      </c>
      <c r="C785" s="13" t="s">
        <v>2883</v>
      </c>
      <c r="D785" s="29">
        <v>1633958</v>
      </c>
      <c r="E785" s="29">
        <v>6586047</v>
      </c>
      <c r="F785" s="23"/>
      <c r="G785" s="10"/>
      <c r="H785" s="38"/>
      <c r="I785" s="8"/>
      <c r="J785" s="8"/>
      <c r="K785" s="17"/>
      <c r="L785" s="20"/>
      <c r="M785" s="20"/>
      <c r="N785" s="16"/>
      <c r="O785" s="16"/>
      <c r="P785" s="22">
        <f t="shared" si="1070"/>
        <v>7.274963779978564</v>
      </c>
      <c r="Q785" s="11">
        <f t="shared" si="1071"/>
        <v>4967.8736321594897</v>
      </c>
      <c r="R785" s="7">
        <f t="shared" si="1074"/>
        <v>765</v>
      </c>
      <c r="S785" s="11">
        <f t="shared" si="1072"/>
        <v>10572.154605432223</v>
      </c>
      <c r="T785" s="11">
        <f t="shared" si="1073"/>
        <v>13743.80098706189</v>
      </c>
      <c r="U785" s="4">
        <v>9</v>
      </c>
      <c r="AB785" s="4">
        <f t="shared" ref="AB785" si="1115">SUM(U785:AA785)</f>
        <v>9</v>
      </c>
      <c r="AC785" s="3">
        <f t="shared" si="1080"/>
        <v>0</v>
      </c>
      <c r="AD785" s="42">
        <f t="shared" si="1081"/>
        <v>0</v>
      </c>
      <c r="AE785" s="3">
        <f t="shared" si="1082"/>
        <v>0</v>
      </c>
      <c r="AF785" s="42">
        <f t="shared" si="1083"/>
        <v>0</v>
      </c>
      <c r="AG785" s="4">
        <v>1</v>
      </c>
      <c r="AJ785" s="3">
        <v>9</v>
      </c>
      <c r="AK785" s="3">
        <v>1</v>
      </c>
      <c r="AL785" s="13" t="s">
        <v>2986</v>
      </c>
    </row>
    <row r="786" spans="2:38" x14ac:dyDescent="0.2">
      <c r="B786" s="4">
        <v>9</v>
      </c>
      <c r="C786" s="13" t="s">
        <v>2459</v>
      </c>
      <c r="D786" s="29">
        <v>1630108</v>
      </c>
      <c r="E786" s="29">
        <v>6581542</v>
      </c>
      <c r="F786" s="23">
        <v>18</v>
      </c>
      <c r="G786" s="10">
        <v>5</v>
      </c>
      <c r="H786" s="38">
        <v>28.92</v>
      </c>
      <c r="I786" s="8">
        <v>59</v>
      </c>
      <c r="J786" s="8">
        <v>20</v>
      </c>
      <c r="K786" s="17">
        <v>4.5599999999999996</v>
      </c>
      <c r="L786" s="20">
        <f t="shared" ref="L786:L839" si="1116">(H786/60+G786)/60+F786</f>
        <v>18.091366666666666</v>
      </c>
      <c r="M786" s="20">
        <f t="shared" ref="M786:M839" si="1117">(K786/60+J786)/60+I786</f>
        <v>59.334600000000002</v>
      </c>
      <c r="N786" s="16">
        <f t="shared" ref="N786:N839" si="1118">D786/L786</f>
        <v>90104.193344523446</v>
      </c>
      <c r="O786" s="16">
        <f t="shared" ref="O786:O839" si="1119">E786/M786</f>
        <v>110922.49716017298</v>
      </c>
      <c r="P786" s="22">
        <f t="shared" si="1070"/>
        <v>5.9260041343218788</v>
      </c>
      <c r="Q786" s="11">
        <f t="shared" si="1071"/>
        <v>4973.799636293812</v>
      </c>
      <c r="R786" s="7">
        <f t="shared" si="1074"/>
        <v>766</v>
      </c>
      <c r="S786" s="11">
        <f t="shared" si="1072"/>
        <v>10570.947529877711</v>
      </c>
      <c r="T786" s="11">
        <f t="shared" si="1073"/>
        <v>13742.231788841023</v>
      </c>
      <c r="V786" s="4">
        <v>9</v>
      </c>
      <c r="AB786" s="4">
        <f t="shared" ref="AB786:AB839" si="1120">SUM(U786:AA786)</f>
        <v>9</v>
      </c>
      <c r="AC786" s="3">
        <f t="shared" si="1080"/>
        <v>18</v>
      </c>
      <c r="AD786" s="42">
        <f t="shared" si="1081"/>
        <v>5.4820000000000002</v>
      </c>
      <c r="AE786" s="3">
        <f t="shared" si="1082"/>
        <v>59</v>
      </c>
      <c r="AF786" s="42">
        <f t="shared" si="1083"/>
        <v>20.076000000000001</v>
      </c>
      <c r="AJ786" s="3">
        <v>9</v>
      </c>
      <c r="AL786" s="13" t="s">
        <v>2460</v>
      </c>
    </row>
    <row r="787" spans="2:38" x14ac:dyDescent="0.2">
      <c r="B787" s="4">
        <v>9</v>
      </c>
      <c r="C787" s="13" t="s">
        <v>2461</v>
      </c>
      <c r="D787" s="29">
        <v>1630108</v>
      </c>
      <c r="E787" s="29">
        <v>6581542</v>
      </c>
      <c r="F787" s="23">
        <v>18</v>
      </c>
      <c r="G787" s="10">
        <v>5</v>
      </c>
      <c r="H787" s="38">
        <v>28.92</v>
      </c>
      <c r="I787" s="8">
        <v>59</v>
      </c>
      <c r="J787" s="8">
        <v>20</v>
      </c>
      <c r="K787" s="17">
        <v>4.5599999999999996</v>
      </c>
      <c r="L787" s="20">
        <f t="shared" ref="L787:L814" si="1121">(H787/60+G787)/60+F787</f>
        <v>18.091366666666666</v>
      </c>
      <c r="M787" s="20">
        <f t="shared" ref="M787:M814" si="1122">(K787/60+J787)/60+I787</f>
        <v>59.334600000000002</v>
      </c>
      <c r="N787" s="16">
        <f t="shared" ref="N787:N814" si="1123">D787/L787</f>
        <v>90104.193344523446</v>
      </c>
      <c r="O787" s="16">
        <f t="shared" ref="O787:O814" si="1124">E787/M787</f>
        <v>110922.49716017298</v>
      </c>
      <c r="P787" s="22">
        <f t="shared" si="1070"/>
        <v>0</v>
      </c>
      <c r="Q787" s="11">
        <f t="shared" si="1071"/>
        <v>4973.799636293812</v>
      </c>
      <c r="R787" s="7">
        <f t="shared" si="1074"/>
        <v>767</v>
      </c>
      <c r="S787" s="11">
        <f t="shared" si="1072"/>
        <v>10557.165329708378</v>
      </c>
      <c r="T787" s="11">
        <f t="shared" si="1073"/>
        <v>13724.314928620892</v>
      </c>
      <c r="V787" s="4">
        <v>9</v>
      </c>
      <c r="AB787" s="4">
        <f t="shared" ref="AB787:AB811" si="1125">SUM(U787:AA787)</f>
        <v>9</v>
      </c>
      <c r="AC787" s="3">
        <f t="shared" ref="AC787:AC814" si="1126">F787</f>
        <v>18</v>
      </c>
      <c r="AD787" s="42">
        <f t="shared" ref="AD787:AD814" si="1127">G787+H787/60</f>
        <v>5.4820000000000002</v>
      </c>
      <c r="AE787" s="3">
        <f t="shared" ref="AE787:AE814" si="1128">I787</f>
        <v>59</v>
      </c>
      <c r="AF787" s="42">
        <f t="shared" ref="AF787:AF814" si="1129">J787+K787/60</f>
        <v>20.076000000000001</v>
      </c>
      <c r="AJ787" s="3">
        <v>9</v>
      </c>
      <c r="AL787" s="13" t="s">
        <v>2463</v>
      </c>
    </row>
    <row r="788" spans="2:38" x14ac:dyDescent="0.2">
      <c r="B788" s="4">
        <v>9</v>
      </c>
      <c r="C788" s="13" t="s">
        <v>2462</v>
      </c>
      <c r="D788" s="29">
        <v>1630108</v>
      </c>
      <c r="E788" s="29">
        <v>6581542</v>
      </c>
      <c r="F788" s="23">
        <v>18</v>
      </c>
      <c r="G788" s="10">
        <v>5</v>
      </c>
      <c r="H788" s="38">
        <v>28.92</v>
      </c>
      <c r="I788" s="8">
        <v>59</v>
      </c>
      <c r="J788" s="8">
        <v>20</v>
      </c>
      <c r="K788" s="17">
        <v>4.5599999999999996</v>
      </c>
      <c r="L788" s="20">
        <f t="shared" si="1121"/>
        <v>18.091366666666666</v>
      </c>
      <c r="M788" s="20">
        <f t="shared" si="1122"/>
        <v>59.334600000000002</v>
      </c>
      <c r="N788" s="16">
        <f t="shared" si="1123"/>
        <v>90104.193344523446</v>
      </c>
      <c r="O788" s="16">
        <f t="shared" si="1124"/>
        <v>110922.49716017298</v>
      </c>
      <c r="P788" s="22">
        <f t="shared" si="1070"/>
        <v>0</v>
      </c>
      <c r="Q788" s="11">
        <f t="shared" si="1071"/>
        <v>4973.799636293812</v>
      </c>
      <c r="R788" s="7">
        <f t="shared" si="1074"/>
        <v>768</v>
      </c>
      <c r="S788" s="11">
        <f t="shared" si="1072"/>
        <v>10543.41902068532</v>
      </c>
      <c r="T788" s="11">
        <f t="shared" si="1073"/>
        <v>13706.444726890917</v>
      </c>
      <c r="V788" s="4">
        <v>9</v>
      </c>
      <c r="X788" s="4">
        <v>9</v>
      </c>
      <c r="AB788" s="4">
        <f t="shared" si="1125"/>
        <v>18</v>
      </c>
      <c r="AC788" s="3">
        <f t="shared" si="1126"/>
        <v>18</v>
      </c>
      <c r="AD788" s="42">
        <f t="shared" si="1127"/>
        <v>5.4820000000000002</v>
      </c>
      <c r="AE788" s="3">
        <f t="shared" si="1128"/>
        <v>59</v>
      </c>
      <c r="AF788" s="42">
        <f t="shared" si="1129"/>
        <v>20.076000000000001</v>
      </c>
      <c r="AG788" s="4">
        <v>1</v>
      </c>
      <c r="AJ788" s="3">
        <v>9</v>
      </c>
      <c r="AL788" s="13" t="s">
        <v>2464</v>
      </c>
    </row>
    <row r="789" spans="2:38" x14ac:dyDescent="0.2">
      <c r="B789" s="4">
        <v>9</v>
      </c>
      <c r="C789" s="13" t="s">
        <v>2160</v>
      </c>
      <c r="D789" s="29">
        <v>1630108</v>
      </c>
      <c r="E789" s="29">
        <v>6581542</v>
      </c>
      <c r="F789" s="23">
        <v>18</v>
      </c>
      <c r="G789" s="10">
        <v>5</v>
      </c>
      <c r="H789" s="38">
        <v>28.92</v>
      </c>
      <c r="I789" s="8">
        <v>59</v>
      </c>
      <c r="J789" s="8">
        <v>20</v>
      </c>
      <c r="K789" s="17">
        <v>4.5599999999999996</v>
      </c>
      <c r="L789" s="20">
        <f t="shared" si="1121"/>
        <v>18.091366666666666</v>
      </c>
      <c r="M789" s="20">
        <f t="shared" si="1122"/>
        <v>59.334600000000002</v>
      </c>
      <c r="N789" s="16">
        <f t="shared" si="1123"/>
        <v>90104.193344523446</v>
      </c>
      <c r="O789" s="16">
        <f t="shared" si="1124"/>
        <v>110922.49716017298</v>
      </c>
      <c r="P789" s="22">
        <f t="shared" si="1070"/>
        <v>0</v>
      </c>
      <c r="Q789" s="11">
        <f t="shared" si="1071"/>
        <v>4973.799636293812</v>
      </c>
      <c r="R789" s="7">
        <f t="shared" si="1074"/>
        <v>769</v>
      </c>
      <c r="S789" s="11">
        <f t="shared" si="1072"/>
        <v>10529.708462791061</v>
      </c>
      <c r="T789" s="11">
        <f t="shared" si="1073"/>
        <v>13688.62100162838</v>
      </c>
      <c r="X789" s="4">
        <v>9</v>
      </c>
      <c r="AB789" s="4">
        <f t="shared" si="1125"/>
        <v>9</v>
      </c>
      <c r="AC789" s="3">
        <f t="shared" si="1126"/>
        <v>18</v>
      </c>
      <c r="AD789" s="42">
        <f t="shared" si="1127"/>
        <v>5.4820000000000002</v>
      </c>
      <c r="AE789" s="3">
        <f t="shared" si="1128"/>
        <v>59</v>
      </c>
      <c r="AF789" s="42">
        <f t="shared" si="1129"/>
        <v>20.076000000000001</v>
      </c>
      <c r="AJ789" s="3">
        <v>9</v>
      </c>
      <c r="AL789" s="13" t="s">
        <v>2465</v>
      </c>
    </row>
    <row r="790" spans="2:38" x14ac:dyDescent="0.2">
      <c r="B790" s="4">
        <v>9</v>
      </c>
      <c r="C790" s="13" t="s">
        <v>2161</v>
      </c>
      <c r="D790" s="29">
        <v>1630108</v>
      </c>
      <c r="E790" s="29">
        <v>6581542</v>
      </c>
      <c r="F790" s="23">
        <v>18</v>
      </c>
      <c r="G790" s="10">
        <v>5</v>
      </c>
      <c r="H790" s="38">
        <v>28.92</v>
      </c>
      <c r="I790" s="8">
        <v>59</v>
      </c>
      <c r="J790" s="8">
        <v>20</v>
      </c>
      <c r="K790" s="17">
        <v>4.5599999999999996</v>
      </c>
      <c r="L790" s="20">
        <f t="shared" si="1121"/>
        <v>18.091366666666666</v>
      </c>
      <c r="M790" s="20">
        <f t="shared" si="1122"/>
        <v>59.334600000000002</v>
      </c>
      <c r="N790" s="16">
        <f t="shared" si="1123"/>
        <v>90104.193344523446</v>
      </c>
      <c r="O790" s="16">
        <f t="shared" si="1124"/>
        <v>110922.49716017298</v>
      </c>
      <c r="P790" s="22">
        <f t="shared" si="1070"/>
        <v>0</v>
      </c>
      <c r="Q790" s="11">
        <f t="shared" si="1071"/>
        <v>4973.799636293812</v>
      </c>
      <c r="R790" s="7">
        <f t="shared" si="1074"/>
        <v>770</v>
      </c>
      <c r="S790" s="11">
        <f t="shared" si="1072"/>
        <v>10516.033516735488</v>
      </c>
      <c r="T790" s="11">
        <f t="shared" si="1073"/>
        <v>13670.843571756135</v>
      </c>
      <c r="AB790" s="4">
        <f t="shared" si="1125"/>
        <v>0</v>
      </c>
      <c r="AC790" s="3">
        <f t="shared" si="1126"/>
        <v>18</v>
      </c>
      <c r="AD790" s="42">
        <f t="shared" si="1127"/>
        <v>5.4820000000000002</v>
      </c>
      <c r="AE790" s="3">
        <f t="shared" si="1128"/>
        <v>59</v>
      </c>
      <c r="AF790" s="42">
        <f t="shared" si="1129"/>
        <v>20.076000000000001</v>
      </c>
      <c r="AJ790" s="3">
        <v>9</v>
      </c>
      <c r="AL790" s="13" t="s">
        <v>2466</v>
      </c>
    </row>
    <row r="791" spans="2:38" x14ac:dyDescent="0.2">
      <c r="B791" s="4">
        <v>0</v>
      </c>
      <c r="C791" s="13" t="s">
        <v>2162</v>
      </c>
      <c r="D791" s="29">
        <v>1630108</v>
      </c>
      <c r="E791" s="29">
        <v>6581542</v>
      </c>
      <c r="F791" s="23">
        <v>18</v>
      </c>
      <c r="G791" s="10">
        <v>5</v>
      </c>
      <c r="H791" s="38">
        <v>28.92</v>
      </c>
      <c r="I791" s="8">
        <v>59</v>
      </c>
      <c r="J791" s="8">
        <v>20</v>
      </c>
      <c r="K791" s="17">
        <v>4.5599999999999996</v>
      </c>
      <c r="L791" s="20">
        <f t="shared" si="1121"/>
        <v>18.091366666666666</v>
      </c>
      <c r="M791" s="20">
        <f t="shared" si="1122"/>
        <v>59.334600000000002</v>
      </c>
      <c r="N791" s="16">
        <f t="shared" si="1123"/>
        <v>90104.193344523446</v>
      </c>
      <c r="O791" s="16">
        <f t="shared" si="1124"/>
        <v>110922.49716017298</v>
      </c>
      <c r="P791" s="22">
        <f t="shared" si="1070"/>
        <v>0</v>
      </c>
      <c r="Q791" s="11">
        <f t="shared" si="1071"/>
        <v>4973.799636293812</v>
      </c>
      <c r="R791" s="7">
        <f t="shared" si="1074"/>
        <v>771</v>
      </c>
      <c r="S791" s="11">
        <f t="shared" si="1072"/>
        <v>10502.394043951135</v>
      </c>
      <c r="T791" s="11">
        <f t="shared" si="1073"/>
        <v>13653.112257136476</v>
      </c>
      <c r="X791" s="4">
        <v>9</v>
      </c>
      <c r="AB791" s="4">
        <f t="shared" si="1125"/>
        <v>9</v>
      </c>
      <c r="AC791" s="3">
        <f t="shared" si="1126"/>
        <v>18</v>
      </c>
      <c r="AD791" s="42">
        <f t="shared" si="1127"/>
        <v>5.4820000000000002</v>
      </c>
      <c r="AE791" s="3">
        <f t="shared" si="1128"/>
        <v>59</v>
      </c>
      <c r="AF791" s="42">
        <f t="shared" si="1129"/>
        <v>20.076000000000001</v>
      </c>
      <c r="AJ791" s="3">
        <v>3</v>
      </c>
      <c r="AL791" s="13" t="s">
        <v>2467</v>
      </c>
    </row>
    <row r="792" spans="2:38" x14ac:dyDescent="0.2">
      <c r="B792" s="4">
        <v>9</v>
      </c>
      <c r="C792" s="13" t="s">
        <v>2163</v>
      </c>
      <c r="D792" s="29">
        <v>1630108</v>
      </c>
      <c r="E792" s="29">
        <v>6581542</v>
      </c>
      <c r="F792" s="23">
        <v>18</v>
      </c>
      <c r="G792" s="10">
        <v>5</v>
      </c>
      <c r="H792" s="38">
        <v>28.92</v>
      </c>
      <c r="I792" s="8">
        <v>59</v>
      </c>
      <c r="J792" s="8">
        <v>20</v>
      </c>
      <c r="K792" s="17">
        <v>4.5599999999999996</v>
      </c>
      <c r="L792" s="20">
        <f t="shared" si="1121"/>
        <v>18.091366666666666</v>
      </c>
      <c r="M792" s="20">
        <f t="shared" si="1122"/>
        <v>59.334600000000002</v>
      </c>
      <c r="N792" s="16">
        <f t="shared" si="1123"/>
        <v>90104.193344523446</v>
      </c>
      <c r="O792" s="16">
        <f t="shared" si="1124"/>
        <v>110922.49716017298</v>
      </c>
      <c r="P792" s="22">
        <f t="shared" si="1070"/>
        <v>0</v>
      </c>
      <c r="Q792" s="11">
        <f t="shared" si="1071"/>
        <v>4973.799636293812</v>
      </c>
      <c r="R792" s="7">
        <f t="shared" si="1074"/>
        <v>772</v>
      </c>
      <c r="S792" s="11">
        <f t="shared" si="1072"/>
        <v>10488.789906588505</v>
      </c>
      <c r="T792" s="11">
        <f t="shared" si="1073"/>
        <v>13635.426878565057</v>
      </c>
      <c r="AB792" s="4">
        <f t="shared" si="1125"/>
        <v>0</v>
      </c>
      <c r="AC792" s="3">
        <f t="shared" si="1126"/>
        <v>18</v>
      </c>
      <c r="AD792" s="42">
        <f t="shared" si="1127"/>
        <v>5.4820000000000002</v>
      </c>
      <c r="AE792" s="3">
        <f t="shared" si="1128"/>
        <v>59</v>
      </c>
      <c r="AF792" s="42">
        <f t="shared" si="1129"/>
        <v>20.076000000000001</v>
      </c>
      <c r="AJ792" s="3">
        <v>9</v>
      </c>
      <c r="AL792" s="13" t="s">
        <v>2468</v>
      </c>
    </row>
    <row r="793" spans="2:38" x14ac:dyDescent="0.2">
      <c r="B793" s="4">
        <v>8</v>
      </c>
      <c r="C793" s="13" t="s">
        <v>2861</v>
      </c>
      <c r="D793" s="29">
        <v>1630108</v>
      </c>
      <c r="E793" s="29">
        <v>6581542</v>
      </c>
      <c r="F793" s="23">
        <v>18</v>
      </c>
      <c r="G793" s="10">
        <v>5</v>
      </c>
      <c r="H793" s="38">
        <v>28.92</v>
      </c>
      <c r="I793" s="8">
        <v>59</v>
      </c>
      <c r="J793" s="8">
        <v>20</v>
      </c>
      <c r="K793" s="17">
        <v>4.5599999999999996</v>
      </c>
      <c r="L793" s="20">
        <f t="shared" ref="L793" si="1130">(H793/60+G793)/60+F793</f>
        <v>18.091366666666666</v>
      </c>
      <c r="M793" s="20">
        <f t="shared" ref="M793" si="1131">(K793/60+J793)/60+I793</f>
        <v>59.334600000000002</v>
      </c>
      <c r="N793" s="16">
        <f t="shared" ref="N793" si="1132">D793/L793</f>
        <v>90104.193344523446</v>
      </c>
      <c r="O793" s="16">
        <f t="shared" ref="O793" si="1133">E793/M793</f>
        <v>110922.49716017298</v>
      </c>
      <c r="P793" s="22">
        <f t="shared" si="1070"/>
        <v>0</v>
      </c>
      <c r="Q793" s="11">
        <f t="shared" si="1071"/>
        <v>4973.799636293812</v>
      </c>
      <c r="R793" s="7">
        <f t="shared" si="1074"/>
        <v>773</v>
      </c>
      <c r="S793" s="11">
        <f t="shared" si="1072"/>
        <v>10475.220967511417</v>
      </c>
      <c r="T793" s="11">
        <f t="shared" si="1073"/>
        <v>13617.787257764843</v>
      </c>
      <c r="AB793" s="4">
        <f t="shared" ref="AB793" si="1134">SUM(U793:AA793)</f>
        <v>0</v>
      </c>
      <c r="AC793" s="3">
        <f t="shared" ref="AC793" si="1135">F793</f>
        <v>18</v>
      </c>
      <c r="AD793" s="42">
        <f t="shared" ref="AD793" si="1136">G793+H793/60</f>
        <v>5.4820000000000002</v>
      </c>
      <c r="AE793" s="3">
        <f t="shared" ref="AE793" si="1137">I793</f>
        <v>59</v>
      </c>
      <c r="AF793" s="42">
        <f t="shared" ref="AF793" si="1138">J793+K793/60</f>
        <v>20.076000000000001</v>
      </c>
      <c r="AJ793" s="3">
        <v>9</v>
      </c>
      <c r="AL793" s="13" t="s">
        <v>123</v>
      </c>
    </row>
    <row r="794" spans="2:38" x14ac:dyDescent="0.2">
      <c r="B794" s="4">
        <v>9</v>
      </c>
      <c r="C794" s="13" t="s">
        <v>2164</v>
      </c>
      <c r="D794" s="29">
        <v>1630108</v>
      </c>
      <c r="E794" s="29">
        <v>6581542</v>
      </c>
      <c r="F794" s="23">
        <v>18</v>
      </c>
      <c r="G794" s="10">
        <v>5</v>
      </c>
      <c r="H794" s="38">
        <v>28.92</v>
      </c>
      <c r="I794" s="8">
        <v>59</v>
      </c>
      <c r="J794" s="8">
        <v>20</v>
      </c>
      <c r="K794" s="17">
        <v>4.5599999999999996</v>
      </c>
      <c r="L794" s="20">
        <f t="shared" si="1121"/>
        <v>18.091366666666666</v>
      </c>
      <c r="M794" s="20">
        <f t="shared" si="1122"/>
        <v>59.334600000000002</v>
      </c>
      <c r="N794" s="16">
        <f t="shared" si="1123"/>
        <v>90104.193344523446</v>
      </c>
      <c r="O794" s="16">
        <f t="shared" si="1124"/>
        <v>110922.49716017298</v>
      </c>
      <c r="P794" s="22">
        <f t="shared" si="1070"/>
        <v>0</v>
      </c>
      <c r="Q794" s="11">
        <f t="shared" si="1071"/>
        <v>4973.799636293812</v>
      </c>
      <c r="R794" s="7">
        <f t="shared" si="1074"/>
        <v>774</v>
      </c>
      <c r="S794" s="11">
        <f t="shared" si="1072"/>
        <v>10461.687090292411</v>
      </c>
      <c r="T794" s="11">
        <f t="shared" si="1073"/>
        <v>13600.193217380134</v>
      </c>
      <c r="AB794" s="4">
        <f t="shared" si="1125"/>
        <v>0</v>
      </c>
      <c r="AC794" s="3">
        <f t="shared" si="1126"/>
        <v>18</v>
      </c>
      <c r="AD794" s="42">
        <f t="shared" si="1127"/>
        <v>5.4820000000000002</v>
      </c>
      <c r="AE794" s="3">
        <f t="shared" si="1128"/>
        <v>59</v>
      </c>
      <c r="AF794" s="42">
        <f t="shared" si="1129"/>
        <v>20.076000000000001</v>
      </c>
      <c r="AJ794" s="3">
        <v>9</v>
      </c>
      <c r="AL794" s="13" t="s">
        <v>2469</v>
      </c>
    </row>
    <row r="795" spans="2:38" x14ac:dyDescent="0.2">
      <c r="B795" s="4">
        <v>9</v>
      </c>
      <c r="C795" s="13" t="s">
        <v>2165</v>
      </c>
      <c r="D795" s="29">
        <v>1630108</v>
      </c>
      <c r="E795" s="29">
        <v>6581542</v>
      </c>
      <c r="F795" s="23">
        <v>18</v>
      </c>
      <c r="G795" s="10">
        <v>5</v>
      </c>
      <c r="H795" s="38">
        <v>28.92</v>
      </c>
      <c r="I795" s="8">
        <v>59</v>
      </c>
      <c r="J795" s="8">
        <v>20</v>
      </c>
      <c r="K795" s="17">
        <v>4.5599999999999996</v>
      </c>
      <c r="L795" s="20">
        <f t="shared" si="1121"/>
        <v>18.091366666666666</v>
      </c>
      <c r="M795" s="20">
        <f t="shared" si="1122"/>
        <v>59.334600000000002</v>
      </c>
      <c r="N795" s="16">
        <f t="shared" si="1123"/>
        <v>90104.193344523446</v>
      </c>
      <c r="O795" s="16">
        <f t="shared" si="1124"/>
        <v>110922.49716017298</v>
      </c>
      <c r="P795" s="22">
        <f t="shared" si="1070"/>
        <v>0</v>
      </c>
      <c r="Q795" s="11">
        <f t="shared" si="1071"/>
        <v>4973.799636293812</v>
      </c>
      <c r="R795" s="7">
        <f t="shared" si="1074"/>
        <v>775</v>
      </c>
      <c r="S795" s="11">
        <f t="shared" si="1072"/>
        <v>10448.188139208163</v>
      </c>
      <c r="T795" s="11">
        <f t="shared" si="1073"/>
        <v>13582.644580970613</v>
      </c>
      <c r="AB795" s="4">
        <f t="shared" si="1125"/>
        <v>0</v>
      </c>
      <c r="AC795" s="3">
        <f t="shared" si="1126"/>
        <v>18</v>
      </c>
      <c r="AD795" s="42">
        <f t="shared" si="1127"/>
        <v>5.4820000000000002</v>
      </c>
      <c r="AE795" s="3">
        <f t="shared" si="1128"/>
        <v>59</v>
      </c>
      <c r="AF795" s="42">
        <f t="shared" si="1129"/>
        <v>20.076000000000001</v>
      </c>
      <c r="AJ795" s="3">
        <v>0</v>
      </c>
      <c r="AL795" t="s">
        <v>204</v>
      </c>
    </row>
    <row r="796" spans="2:38" x14ac:dyDescent="0.2">
      <c r="B796" s="4">
        <v>9</v>
      </c>
      <c r="C796" s="13" t="s">
        <v>2166</v>
      </c>
      <c r="D796" s="29">
        <v>1630108</v>
      </c>
      <c r="E796" s="29">
        <v>6581542</v>
      </c>
      <c r="F796" s="23">
        <v>18</v>
      </c>
      <c r="G796" s="10">
        <v>5</v>
      </c>
      <c r="H796" s="38">
        <v>28.92</v>
      </c>
      <c r="I796" s="8">
        <v>59</v>
      </c>
      <c r="J796" s="8">
        <v>20</v>
      </c>
      <c r="K796" s="17">
        <v>4.5599999999999996</v>
      </c>
      <c r="L796" s="20">
        <f t="shared" si="1121"/>
        <v>18.091366666666666</v>
      </c>
      <c r="M796" s="20">
        <f t="shared" si="1122"/>
        <v>59.334600000000002</v>
      </c>
      <c r="N796" s="16">
        <f t="shared" si="1123"/>
        <v>90104.193344523446</v>
      </c>
      <c r="O796" s="16">
        <f t="shared" si="1124"/>
        <v>110922.49716017298</v>
      </c>
      <c r="P796" s="22">
        <f t="shared" si="1070"/>
        <v>0</v>
      </c>
      <c r="Q796" s="11">
        <f t="shared" si="1071"/>
        <v>4973.799636293812</v>
      </c>
      <c r="R796" s="7">
        <f t="shared" si="1074"/>
        <v>776</v>
      </c>
      <c r="S796" s="11">
        <f t="shared" si="1072"/>
        <v>10434.723979234957</v>
      </c>
      <c r="T796" s="11">
        <f t="shared" si="1073"/>
        <v>13565.141173005444</v>
      </c>
      <c r="AB796" s="4">
        <f t="shared" si="1125"/>
        <v>0</v>
      </c>
      <c r="AC796" s="3">
        <f t="shared" si="1126"/>
        <v>18</v>
      </c>
      <c r="AD796" s="42">
        <f t="shared" si="1127"/>
        <v>5.4820000000000002</v>
      </c>
      <c r="AE796" s="3">
        <f t="shared" si="1128"/>
        <v>59</v>
      </c>
      <c r="AF796" s="42">
        <f t="shared" si="1129"/>
        <v>20.076000000000001</v>
      </c>
      <c r="AJ796" s="3">
        <v>0</v>
      </c>
      <c r="AL796" t="s">
        <v>359</v>
      </c>
    </row>
    <row r="797" spans="2:38" x14ac:dyDescent="0.2">
      <c r="B797" s="4">
        <v>9</v>
      </c>
      <c r="C797" s="13" t="s">
        <v>2167</v>
      </c>
      <c r="D797" s="29">
        <v>1630108</v>
      </c>
      <c r="E797" s="29">
        <v>6581542</v>
      </c>
      <c r="F797" s="23">
        <v>18</v>
      </c>
      <c r="G797" s="10">
        <v>5</v>
      </c>
      <c r="H797" s="38">
        <v>28.92</v>
      </c>
      <c r="I797" s="8">
        <v>59</v>
      </c>
      <c r="J797" s="8">
        <v>20</v>
      </c>
      <c r="K797" s="17">
        <v>4.5599999999999996</v>
      </c>
      <c r="L797" s="20">
        <f t="shared" si="1121"/>
        <v>18.091366666666666</v>
      </c>
      <c r="M797" s="20">
        <f t="shared" si="1122"/>
        <v>59.334600000000002</v>
      </c>
      <c r="N797" s="16">
        <f t="shared" si="1123"/>
        <v>90104.193344523446</v>
      </c>
      <c r="O797" s="16">
        <f t="shared" si="1124"/>
        <v>110922.49716017298</v>
      </c>
      <c r="P797" s="22">
        <f t="shared" si="1070"/>
        <v>0</v>
      </c>
      <c r="Q797" s="11">
        <f t="shared" si="1071"/>
        <v>4973.799636293812</v>
      </c>
      <c r="R797" s="7">
        <f t="shared" si="1074"/>
        <v>777</v>
      </c>
      <c r="S797" s="11">
        <f t="shared" si="1072"/>
        <v>10421.294476044177</v>
      </c>
      <c r="T797" s="11">
        <f t="shared" si="1073"/>
        <v>13547.682818857431</v>
      </c>
      <c r="AB797" s="4">
        <f t="shared" si="1125"/>
        <v>0</v>
      </c>
      <c r="AC797" s="3">
        <f t="shared" si="1126"/>
        <v>18</v>
      </c>
      <c r="AD797" s="42">
        <f t="shared" si="1127"/>
        <v>5.4820000000000002</v>
      </c>
      <c r="AE797" s="3">
        <f t="shared" si="1128"/>
        <v>59</v>
      </c>
      <c r="AF797" s="42">
        <f t="shared" si="1129"/>
        <v>20.076000000000001</v>
      </c>
      <c r="AJ797" s="3">
        <v>0</v>
      </c>
      <c r="AL797" s="13" t="s">
        <v>2470</v>
      </c>
    </row>
    <row r="798" spans="2:38" x14ac:dyDescent="0.2">
      <c r="B798" s="4">
        <v>9</v>
      </c>
      <c r="C798" s="13" t="s">
        <v>2168</v>
      </c>
      <c r="D798" s="29">
        <v>1630108</v>
      </c>
      <c r="E798" s="29">
        <v>6581542</v>
      </c>
      <c r="F798" s="23">
        <v>18</v>
      </c>
      <c r="G798" s="10">
        <v>5</v>
      </c>
      <c r="H798" s="38">
        <v>28.92</v>
      </c>
      <c r="I798" s="8">
        <v>59</v>
      </c>
      <c r="J798" s="8">
        <v>20</v>
      </c>
      <c r="K798" s="17">
        <v>4.5599999999999996</v>
      </c>
      <c r="L798" s="20">
        <f t="shared" si="1121"/>
        <v>18.091366666666666</v>
      </c>
      <c r="M798" s="20">
        <f t="shared" si="1122"/>
        <v>59.334600000000002</v>
      </c>
      <c r="N798" s="16">
        <f t="shared" si="1123"/>
        <v>90104.193344523446</v>
      </c>
      <c r="O798" s="16">
        <f t="shared" si="1124"/>
        <v>110922.49716017298</v>
      </c>
      <c r="P798" s="22">
        <f t="shared" si="1070"/>
        <v>0</v>
      </c>
      <c r="Q798" s="11">
        <f t="shared" si="1071"/>
        <v>4973.799636293812</v>
      </c>
      <c r="R798" s="7">
        <f t="shared" si="1074"/>
        <v>778</v>
      </c>
      <c r="S798" s="11">
        <f t="shared" si="1072"/>
        <v>10407.899495997848</v>
      </c>
      <c r="T798" s="11">
        <f t="shared" si="1073"/>
        <v>13530.269344797203</v>
      </c>
      <c r="AB798" s="4">
        <f t="shared" si="1125"/>
        <v>0</v>
      </c>
      <c r="AC798" s="3">
        <f t="shared" si="1126"/>
        <v>18</v>
      </c>
      <c r="AD798" s="42">
        <f t="shared" si="1127"/>
        <v>5.4820000000000002</v>
      </c>
      <c r="AE798" s="3">
        <f t="shared" si="1128"/>
        <v>59</v>
      </c>
      <c r="AF798" s="42">
        <f t="shared" si="1129"/>
        <v>20.076000000000001</v>
      </c>
      <c r="AJ798" s="3">
        <v>9</v>
      </c>
      <c r="AL798" t="s">
        <v>2471</v>
      </c>
    </row>
    <row r="799" spans="2:38" x14ac:dyDescent="0.2">
      <c r="B799" s="4">
        <v>9</v>
      </c>
      <c r="C799" s="13" t="s">
        <v>2169</v>
      </c>
      <c r="D799" s="29">
        <v>1630108</v>
      </c>
      <c r="E799" s="29">
        <v>6581542</v>
      </c>
      <c r="F799" s="23">
        <v>18</v>
      </c>
      <c r="G799" s="10">
        <v>5</v>
      </c>
      <c r="H799" s="38">
        <v>28.92</v>
      </c>
      <c r="I799" s="8">
        <v>59</v>
      </c>
      <c r="J799" s="8">
        <v>20</v>
      </c>
      <c r="K799" s="17">
        <v>4.5599999999999996</v>
      </c>
      <c r="L799" s="20">
        <f t="shared" si="1121"/>
        <v>18.091366666666666</v>
      </c>
      <c r="M799" s="20">
        <f t="shared" si="1122"/>
        <v>59.334600000000002</v>
      </c>
      <c r="N799" s="16">
        <f t="shared" si="1123"/>
        <v>90104.193344523446</v>
      </c>
      <c r="O799" s="16">
        <f t="shared" si="1124"/>
        <v>110922.49716017298</v>
      </c>
      <c r="P799" s="22">
        <f t="shared" si="1070"/>
        <v>0</v>
      </c>
      <c r="Q799" s="11">
        <f t="shared" si="1071"/>
        <v>4973.799636293812</v>
      </c>
      <c r="R799" s="7">
        <f t="shared" si="1074"/>
        <v>779</v>
      </c>
      <c r="S799" s="11">
        <f t="shared" si="1072"/>
        <v>10394.538906144191</v>
      </c>
      <c r="T799" s="11">
        <f t="shared" si="1073"/>
        <v>13512.90057798745</v>
      </c>
      <c r="V799" s="4">
        <v>9</v>
      </c>
      <c r="AB799" s="4">
        <f t="shared" si="1125"/>
        <v>9</v>
      </c>
      <c r="AC799" s="3">
        <f t="shared" si="1126"/>
        <v>18</v>
      </c>
      <c r="AD799" s="42">
        <f t="shared" si="1127"/>
        <v>5.4820000000000002</v>
      </c>
      <c r="AE799" s="3">
        <f t="shared" si="1128"/>
        <v>59</v>
      </c>
      <c r="AF799" s="42">
        <f t="shared" si="1129"/>
        <v>20.076000000000001</v>
      </c>
      <c r="AJ799" s="3">
        <v>9</v>
      </c>
      <c r="AL799" s="2" t="s">
        <v>2472</v>
      </c>
    </row>
    <row r="800" spans="2:38" x14ac:dyDescent="0.2">
      <c r="B800" s="4">
        <v>9</v>
      </c>
      <c r="C800" s="13" t="s">
        <v>2170</v>
      </c>
      <c r="D800" s="29">
        <v>1630108</v>
      </c>
      <c r="E800" s="29">
        <v>6581542</v>
      </c>
      <c r="F800" s="23">
        <v>18</v>
      </c>
      <c r="G800" s="10">
        <v>5</v>
      </c>
      <c r="H800" s="38">
        <v>28.92</v>
      </c>
      <c r="I800" s="8">
        <v>59</v>
      </c>
      <c r="J800" s="8">
        <v>20</v>
      </c>
      <c r="K800" s="17">
        <v>4.5599999999999996</v>
      </c>
      <c r="L800" s="20">
        <f t="shared" si="1121"/>
        <v>18.091366666666666</v>
      </c>
      <c r="M800" s="20">
        <f t="shared" si="1122"/>
        <v>59.334600000000002</v>
      </c>
      <c r="N800" s="16">
        <f t="shared" si="1123"/>
        <v>90104.193344523446</v>
      </c>
      <c r="O800" s="16">
        <f t="shared" si="1124"/>
        <v>110922.49716017298</v>
      </c>
      <c r="P800" s="22">
        <f t="shared" si="1070"/>
        <v>0</v>
      </c>
      <c r="Q800" s="11">
        <f t="shared" si="1071"/>
        <v>4973.799636293812</v>
      </c>
      <c r="R800" s="7">
        <f t="shared" si="1074"/>
        <v>780</v>
      </c>
      <c r="S800" s="11">
        <f t="shared" si="1072"/>
        <v>10381.212574213238</v>
      </c>
      <c r="T800" s="11">
        <f t="shared" si="1073"/>
        <v>13495.57634647721</v>
      </c>
      <c r="AB800" s="4">
        <f t="shared" si="1125"/>
        <v>0</v>
      </c>
      <c r="AC800" s="3">
        <f t="shared" si="1126"/>
        <v>18</v>
      </c>
      <c r="AD800" s="42">
        <f t="shared" si="1127"/>
        <v>5.4820000000000002</v>
      </c>
      <c r="AE800" s="3">
        <f t="shared" si="1128"/>
        <v>59</v>
      </c>
      <c r="AF800" s="42">
        <f t="shared" si="1129"/>
        <v>20.076000000000001</v>
      </c>
      <c r="AJ800" s="3">
        <v>9</v>
      </c>
      <c r="AL800" s="13" t="s">
        <v>2473</v>
      </c>
    </row>
    <row r="801" spans="2:38" x14ac:dyDescent="0.2">
      <c r="B801" s="4">
        <v>9</v>
      </c>
      <c r="C801" s="13" t="s">
        <v>2171</v>
      </c>
      <c r="D801" s="29">
        <v>1630108</v>
      </c>
      <c r="E801" s="29">
        <v>6581542</v>
      </c>
      <c r="F801" s="23">
        <v>18</v>
      </c>
      <c r="G801" s="10">
        <v>5</v>
      </c>
      <c r="H801" s="38">
        <v>28.92</v>
      </c>
      <c r="I801" s="8">
        <v>59</v>
      </c>
      <c r="J801" s="8">
        <v>20</v>
      </c>
      <c r="K801" s="17">
        <v>4.5599999999999996</v>
      </c>
      <c r="L801" s="20">
        <f t="shared" si="1121"/>
        <v>18.091366666666666</v>
      </c>
      <c r="M801" s="20">
        <f t="shared" si="1122"/>
        <v>59.334600000000002</v>
      </c>
      <c r="N801" s="16">
        <f t="shared" si="1123"/>
        <v>90104.193344523446</v>
      </c>
      <c r="O801" s="16">
        <f t="shared" si="1124"/>
        <v>110922.49716017298</v>
      </c>
      <c r="P801" s="22">
        <f t="shared" si="1070"/>
        <v>0</v>
      </c>
      <c r="Q801" s="11">
        <f t="shared" si="1071"/>
        <v>4973.799636293812</v>
      </c>
      <c r="R801" s="7">
        <f t="shared" si="1074"/>
        <v>781</v>
      </c>
      <c r="S801" s="11">
        <f t="shared" si="1072"/>
        <v>10367.920368612453</v>
      </c>
      <c r="T801" s="11">
        <f t="shared" si="1073"/>
        <v>13478.296479196189</v>
      </c>
      <c r="AB801" s="4">
        <f t="shared" si="1125"/>
        <v>0</v>
      </c>
      <c r="AC801" s="3">
        <f t="shared" si="1126"/>
        <v>18</v>
      </c>
      <c r="AD801" s="42">
        <f t="shared" si="1127"/>
        <v>5.4820000000000002</v>
      </c>
      <c r="AE801" s="3">
        <f t="shared" si="1128"/>
        <v>59</v>
      </c>
      <c r="AF801" s="42">
        <f t="shared" si="1129"/>
        <v>20.076000000000001</v>
      </c>
      <c r="AJ801" s="3">
        <v>9</v>
      </c>
      <c r="AL801" s="13" t="s">
        <v>2474</v>
      </c>
    </row>
    <row r="802" spans="2:38" x14ac:dyDescent="0.2">
      <c r="B802" s="4">
        <v>9</v>
      </c>
      <c r="C802" s="13" t="s">
        <v>2172</v>
      </c>
      <c r="D802" s="29">
        <v>1630108</v>
      </c>
      <c r="E802" s="29">
        <v>6581542</v>
      </c>
      <c r="F802" s="23">
        <v>18</v>
      </c>
      <c r="G802" s="10">
        <v>5</v>
      </c>
      <c r="H802" s="38">
        <v>28.92</v>
      </c>
      <c r="I802" s="8">
        <v>59</v>
      </c>
      <c r="J802" s="8">
        <v>20</v>
      </c>
      <c r="K802" s="17">
        <v>4.5599999999999996</v>
      </c>
      <c r="L802" s="20">
        <f t="shared" si="1121"/>
        <v>18.091366666666666</v>
      </c>
      <c r="M802" s="20">
        <f t="shared" si="1122"/>
        <v>59.334600000000002</v>
      </c>
      <c r="N802" s="16">
        <f t="shared" si="1123"/>
        <v>90104.193344523446</v>
      </c>
      <c r="O802" s="16">
        <f t="shared" si="1124"/>
        <v>110922.49716017298</v>
      </c>
      <c r="P802" s="22">
        <f t="shared" ref="P802:P866" si="1139">SQRT(POWER(D802-D801,2)+POWER(E802-E801,2))/1000</f>
        <v>0</v>
      </c>
      <c r="Q802" s="11">
        <f t="shared" ref="Q802:Q866" si="1140">Q801+P802</f>
        <v>4973.799636293812</v>
      </c>
      <c r="R802" s="7">
        <f t="shared" si="1074"/>
        <v>782</v>
      </c>
      <c r="S802" s="11">
        <f t="shared" ref="S802:S866" si="1141">Q802/R802*1628</f>
        <v>10354.66215842241</v>
      </c>
      <c r="T802" s="11">
        <f t="shared" ref="T802:T866" si="1142">S802*1.3</f>
        <v>13461.060805949133</v>
      </c>
      <c r="V802" s="4">
        <v>9</v>
      </c>
      <c r="AB802" s="4">
        <f t="shared" si="1125"/>
        <v>9</v>
      </c>
      <c r="AC802" s="3">
        <f t="shared" si="1126"/>
        <v>18</v>
      </c>
      <c r="AD802" s="42">
        <f t="shared" si="1127"/>
        <v>5.4820000000000002</v>
      </c>
      <c r="AE802" s="3">
        <f t="shared" si="1128"/>
        <v>59</v>
      </c>
      <c r="AF802" s="42">
        <f t="shared" si="1129"/>
        <v>20.076000000000001</v>
      </c>
      <c r="AJ802" s="3">
        <v>9</v>
      </c>
      <c r="AL802" s="13" t="s">
        <v>2475</v>
      </c>
    </row>
    <row r="803" spans="2:38" x14ac:dyDescent="0.2">
      <c r="B803" s="4">
        <v>9</v>
      </c>
      <c r="C803" s="13" t="s">
        <v>2476</v>
      </c>
      <c r="D803" s="29">
        <v>1630108</v>
      </c>
      <c r="E803" s="29">
        <v>6581542</v>
      </c>
      <c r="F803" s="23">
        <v>18</v>
      </c>
      <c r="G803" s="10">
        <v>5</v>
      </c>
      <c r="H803" s="38">
        <v>28.92</v>
      </c>
      <c r="I803" s="8">
        <v>59</v>
      </c>
      <c r="J803" s="8">
        <v>20</v>
      </c>
      <c r="K803" s="17">
        <v>4.5599999999999996</v>
      </c>
      <c r="L803" s="20">
        <f t="shared" si="1121"/>
        <v>18.091366666666666</v>
      </c>
      <c r="M803" s="20">
        <f t="shared" si="1122"/>
        <v>59.334600000000002</v>
      </c>
      <c r="N803" s="16">
        <f t="shared" si="1123"/>
        <v>90104.193344523446</v>
      </c>
      <c r="O803" s="16">
        <f t="shared" si="1124"/>
        <v>110922.49716017298</v>
      </c>
      <c r="P803" s="22">
        <f t="shared" si="1139"/>
        <v>0</v>
      </c>
      <c r="Q803" s="11">
        <f t="shared" si="1140"/>
        <v>4973.799636293812</v>
      </c>
      <c r="R803" s="7">
        <f t="shared" si="1074"/>
        <v>783</v>
      </c>
      <c r="S803" s="11">
        <f t="shared" si="1141"/>
        <v>10341.437813392498</v>
      </c>
      <c r="T803" s="11">
        <f t="shared" si="1142"/>
        <v>13443.869157410249</v>
      </c>
      <c r="V803" s="4">
        <v>9</v>
      </c>
      <c r="AB803" s="4">
        <f>SUM(U803:AA803)+40</f>
        <v>49</v>
      </c>
      <c r="AC803" s="3">
        <f t="shared" si="1126"/>
        <v>18</v>
      </c>
      <c r="AD803" s="42">
        <f t="shared" si="1127"/>
        <v>5.4820000000000002</v>
      </c>
      <c r="AE803" s="3">
        <f t="shared" si="1128"/>
        <v>59</v>
      </c>
      <c r="AF803" s="42">
        <f t="shared" si="1129"/>
        <v>20.076000000000001</v>
      </c>
      <c r="AJ803" s="3">
        <v>9</v>
      </c>
      <c r="AL803" s="13" t="s">
        <v>2477</v>
      </c>
    </row>
    <row r="804" spans="2:38" x14ac:dyDescent="0.2">
      <c r="B804" s="4">
        <v>9</v>
      </c>
      <c r="C804" s="13" t="s">
        <v>2173</v>
      </c>
      <c r="D804" s="29">
        <v>1630108</v>
      </c>
      <c r="E804" s="29">
        <v>6581542</v>
      </c>
      <c r="F804" s="23">
        <v>18</v>
      </c>
      <c r="G804" s="10">
        <v>5</v>
      </c>
      <c r="H804" s="38">
        <v>28.92</v>
      </c>
      <c r="I804" s="8">
        <v>59</v>
      </c>
      <c r="J804" s="8">
        <v>20</v>
      </c>
      <c r="K804" s="17">
        <v>4.5599999999999996</v>
      </c>
      <c r="L804" s="20">
        <f t="shared" si="1121"/>
        <v>18.091366666666666</v>
      </c>
      <c r="M804" s="20">
        <f t="shared" si="1122"/>
        <v>59.334600000000002</v>
      </c>
      <c r="N804" s="16">
        <f t="shared" si="1123"/>
        <v>90104.193344523446</v>
      </c>
      <c r="O804" s="16">
        <f t="shared" si="1124"/>
        <v>110922.49716017298</v>
      </c>
      <c r="P804" s="22">
        <f t="shared" si="1139"/>
        <v>0</v>
      </c>
      <c r="Q804" s="11">
        <f t="shared" si="1140"/>
        <v>4973.799636293812</v>
      </c>
      <c r="R804" s="7">
        <f t="shared" si="1074"/>
        <v>784</v>
      </c>
      <c r="S804" s="11">
        <f t="shared" si="1141"/>
        <v>10328.24720393664</v>
      </c>
      <c r="T804" s="11">
        <f t="shared" si="1142"/>
        <v>13426.721365117633</v>
      </c>
      <c r="V804" s="4">
        <v>9</v>
      </c>
      <c r="X804" s="4">
        <v>9</v>
      </c>
      <c r="AB804" s="4">
        <f>SUM(U804:AA804)+31</f>
        <v>49</v>
      </c>
      <c r="AC804" s="3">
        <f t="shared" si="1126"/>
        <v>18</v>
      </c>
      <c r="AD804" s="42">
        <f t="shared" si="1127"/>
        <v>5.4820000000000002</v>
      </c>
      <c r="AE804" s="3">
        <f t="shared" si="1128"/>
        <v>59</v>
      </c>
      <c r="AF804" s="42">
        <f t="shared" si="1129"/>
        <v>20.076000000000001</v>
      </c>
      <c r="AJ804" s="3">
        <v>9</v>
      </c>
      <c r="AL804" s="13" t="s">
        <v>2478</v>
      </c>
    </row>
    <row r="805" spans="2:38" x14ac:dyDescent="0.2">
      <c r="B805" s="4">
        <v>9</v>
      </c>
      <c r="C805" s="13" t="s">
        <v>2479</v>
      </c>
      <c r="D805" s="29">
        <v>1630108</v>
      </c>
      <c r="E805" s="29">
        <v>6581542</v>
      </c>
      <c r="F805" s="23">
        <v>18</v>
      </c>
      <c r="G805" s="10">
        <v>5</v>
      </c>
      <c r="H805" s="38">
        <v>28.92</v>
      </c>
      <c r="I805" s="8">
        <v>59</v>
      </c>
      <c r="J805" s="8">
        <v>20</v>
      </c>
      <c r="K805" s="17">
        <v>4.5599999999999996</v>
      </c>
      <c r="L805" s="20">
        <f t="shared" si="1121"/>
        <v>18.091366666666666</v>
      </c>
      <c r="M805" s="20">
        <f t="shared" si="1122"/>
        <v>59.334600000000002</v>
      </c>
      <c r="N805" s="16">
        <f t="shared" si="1123"/>
        <v>90104.193344523446</v>
      </c>
      <c r="O805" s="16">
        <f t="shared" si="1124"/>
        <v>110922.49716017298</v>
      </c>
      <c r="P805" s="22">
        <f t="shared" si="1139"/>
        <v>0</v>
      </c>
      <c r="Q805" s="11">
        <f t="shared" si="1140"/>
        <v>4973.799636293812</v>
      </c>
      <c r="R805" s="7">
        <f t="shared" si="1074"/>
        <v>785</v>
      </c>
      <c r="S805" s="11">
        <f t="shared" si="1141"/>
        <v>10315.090201129078</v>
      </c>
      <c r="T805" s="11">
        <f t="shared" si="1142"/>
        <v>13409.617261467802</v>
      </c>
      <c r="AB805" s="4">
        <f t="shared" si="1125"/>
        <v>0</v>
      </c>
      <c r="AC805" s="3">
        <f t="shared" si="1126"/>
        <v>18</v>
      </c>
      <c r="AD805" s="42">
        <f t="shared" si="1127"/>
        <v>5.4820000000000002</v>
      </c>
      <c r="AE805" s="3">
        <f t="shared" si="1128"/>
        <v>59</v>
      </c>
      <c r="AF805" s="42">
        <f t="shared" si="1129"/>
        <v>20.076000000000001</v>
      </c>
      <c r="AH805" s="4">
        <v>1</v>
      </c>
      <c r="AJ805" s="3">
        <v>9</v>
      </c>
      <c r="AL805" s="13" t="s">
        <v>2481</v>
      </c>
    </row>
    <row r="806" spans="2:38" x14ac:dyDescent="0.2">
      <c r="B806" s="4">
        <v>9</v>
      </c>
      <c r="C806" s="13" t="s">
        <v>2482</v>
      </c>
      <c r="D806" s="29">
        <v>1630108</v>
      </c>
      <c r="E806" s="29">
        <v>6581542</v>
      </c>
      <c r="F806" s="23">
        <v>18</v>
      </c>
      <c r="G806" s="10">
        <v>5</v>
      </c>
      <c r="H806" s="38">
        <v>28.92</v>
      </c>
      <c r="I806" s="8">
        <v>59</v>
      </c>
      <c r="J806" s="8">
        <v>20</v>
      </c>
      <c r="K806" s="17">
        <v>4.5599999999999996</v>
      </c>
      <c r="L806" s="20">
        <f t="shared" si="1121"/>
        <v>18.091366666666666</v>
      </c>
      <c r="M806" s="20">
        <f t="shared" si="1122"/>
        <v>59.334600000000002</v>
      </c>
      <c r="N806" s="16">
        <f t="shared" si="1123"/>
        <v>90104.193344523446</v>
      </c>
      <c r="O806" s="16">
        <f t="shared" si="1124"/>
        <v>110922.49716017298</v>
      </c>
      <c r="P806" s="22">
        <f t="shared" si="1139"/>
        <v>0</v>
      </c>
      <c r="Q806" s="11">
        <f t="shared" si="1140"/>
        <v>4973.799636293812</v>
      </c>
      <c r="R806" s="7">
        <f t="shared" ref="R806:R870" si="1143">R805+1</f>
        <v>786</v>
      </c>
      <c r="S806" s="11">
        <f t="shared" si="1141"/>
        <v>10301.96667670016</v>
      </c>
      <c r="T806" s="11">
        <f t="shared" si="1142"/>
        <v>13392.556679710209</v>
      </c>
      <c r="X806" s="4">
        <v>9</v>
      </c>
      <c r="AB806" s="4">
        <f t="shared" si="1125"/>
        <v>9</v>
      </c>
      <c r="AC806" s="3">
        <f t="shared" si="1126"/>
        <v>18</v>
      </c>
      <c r="AD806" s="42">
        <f t="shared" si="1127"/>
        <v>5.4820000000000002</v>
      </c>
      <c r="AE806" s="3">
        <f t="shared" si="1128"/>
        <v>59</v>
      </c>
      <c r="AF806" s="42">
        <f t="shared" si="1129"/>
        <v>20.076000000000001</v>
      </c>
      <c r="AJ806" s="3">
        <v>9</v>
      </c>
      <c r="AL806" s="13" t="s">
        <v>2483</v>
      </c>
    </row>
    <row r="807" spans="2:38" x14ac:dyDescent="0.2">
      <c r="B807" s="4">
        <v>9</v>
      </c>
      <c r="C807" s="13" t="s">
        <v>2174</v>
      </c>
      <c r="D807" s="29">
        <v>1630108</v>
      </c>
      <c r="E807" s="29">
        <v>6581542</v>
      </c>
      <c r="F807" s="23">
        <v>18</v>
      </c>
      <c r="G807" s="10">
        <v>5</v>
      </c>
      <c r="H807" s="38">
        <v>28.92</v>
      </c>
      <c r="I807" s="8">
        <v>59</v>
      </c>
      <c r="J807" s="8">
        <v>20</v>
      </c>
      <c r="K807" s="17">
        <v>4.5599999999999996</v>
      </c>
      <c r="L807" s="20">
        <f t="shared" si="1121"/>
        <v>18.091366666666666</v>
      </c>
      <c r="M807" s="20">
        <f t="shared" si="1122"/>
        <v>59.334600000000002</v>
      </c>
      <c r="N807" s="16">
        <f t="shared" si="1123"/>
        <v>90104.193344523446</v>
      </c>
      <c r="O807" s="16">
        <f t="shared" si="1124"/>
        <v>110922.49716017298</v>
      </c>
      <c r="P807" s="22">
        <f t="shared" si="1139"/>
        <v>0</v>
      </c>
      <c r="Q807" s="11">
        <f t="shared" si="1140"/>
        <v>4973.799636293812</v>
      </c>
      <c r="R807" s="7">
        <f t="shared" si="1143"/>
        <v>787</v>
      </c>
      <c r="S807" s="11">
        <f t="shared" si="1141"/>
        <v>10288.876503032179</v>
      </c>
      <c r="T807" s="11">
        <f t="shared" si="1142"/>
        <v>13375.539453941834</v>
      </c>
      <c r="X807" s="4">
        <v>9</v>
      </c>
      <c r="AB807" s="4">
        <f>SUM(U807:AA807)+40</f>
        <v>49</v>
      </c>
      <c r="AC807" s="3">
        <f t="shared" si="1126"/>
        <v>18</v>
      </c>
      <c r="AD807" s="42">
        <f t="shared" si="1127"/>
        <v>5.4820000000000002</v>
      </c>
      <c r="AE807" s="3">
        <f t="shared" si="1128"/>
        <v>59</v>
      </c>
      <c r="AF807" s="42">
        <f t="shared" si="1129"/>
        <v>20.076000000000001</v>
      </c>
      <c r="AJ807" s="3">
        <v>9</v>
      </c>
      <c r="AL807" s="13" t="s">
        <v>2484</v>
      </c>
    </row>
    <row r="808" spans="2:38" x14ac:dyDescent="0.2">
      <c r="B808" s="4">
        <v>9</v>
      </c>
      <c r="C808" s="13" t="s">
        <v>2175</v>
      </c>
      <c r="D808" s="29">
        <v>1630108</v>
      </c>
      <c r="E808" s="29">
        <v>6581542</v>
      </c>
      <c r="F808" s="23">
        <v>18</v>
      </c>
      <c r="G808" s="10">
        <v>5</v>
      </c>
      <c r="H808" s="38">
        <v>28.92</v>
      </c>
      <c r="I808" s="8">
        <v>59</v>
      </c>
      <c r="J808" s="8">
        <v>20</v>
      </c>
      <c r="K808" s="17">
        <v>4.5599999999999996</v>
      </c>
      <c r="L808" s="20">
        <f t="shared" si="1121"/>
        <v>18.091366666666666</v>
      </c>
      <c r="M808" s="20">
        <f t="shared" si="1122"/>
        <v>59.334600000000002</v>
      </c>
      <c r="N808" s="16">
        <f t="shared" si="1123"/>
        <v>90104.193344523446</v>
      </c>
      <c r="O808" s="16">
        <f t="shared" si="1124"/>
        <v>110922.49716017298</v>
      </c>
      <c r="P808" s="22">
        <f t="shared" si="1139"/>
        <v>0</v>
      </c>
      <c r="Q808" s="11">
        <f t="shared" si="1140"/>
        <v>4973.799636293812</v>
      </c>
      <c r="R808" s="7">
        <f t="shared" si="1143"/>
        <v>788</v>
      </c>
      <c r="S808" s="11">
        <f t="shared" si="1141"/>
        <v>10275.819553155236</v>
      </c>
      <c r="T808" s="11">
        <f t="shared" si="1142"/>
        <v>13358.565419101807</v>
      </c>
      <c r="AB808" s="4">
        <f t="shared" si="1125"/>
        <v>0</v>
      </c>
      <c r="AC808" s="3">
        <f t="shared" si="1126"/>
        <v>18</v>
      </c>
      <c r="AD808" s="42">
        <f t="shared" si="1127"/>
        <v>5.4820000000000002</v>
      </c>
      <c r="AE808" s="3">
        <f t="shared" si="1128"/>
        <v>59</v>
      </c>
      <c r="AF808" s="42">
        <f t="shared" si="1129"/>
        <v>20.076000000000001</v>
      </c>
      <c r="AJ808" s="3">
        <v>9</v>
      </c>
      <c r="AL808" s="13" t="s">
        <v>2485</v>
      </c>
    </row>
    <row r="809" spans="2:38" x14ac:dyDescent="0.2">
      <c r="B809" s="4">
        <v>9</v>
      </c>
      <c r="C809" s="13" t="s">
        <v>2176</v>
      </c>
      <c r="D809" s="29">
        <v>1630108</v>
      </c>
      <c r="E809" s="29">
        <v>6581542</v>
      </c>
      <c r="F809" s="23">
        <v>18</v>
      </c>
      <c r="G809" s="10">
        <v>5</v>
      </c>
      <c r="H809" s="38">
        <v>28.92</v>
      </c>
      <c r="I809" s="8">
        <v>59</v>
      </c>
      <c r="J809" s="8">
        <v>20</v>
      </c>
      <c r="K809" s="17">
        <v>4.5599999999999996</v>
      </c>
      <c r="L809" s="20">
        <f t="shared" si="1121"/>
        <v>18.091366666666666</v>
      </c>
      <c r="M809" s="20">
        <f t="shared" si="1122"/>
        <v>59.334600000000002</v>
      </c>
      <c r="N809" s="16">
        <f t="shared" si="1123"/>
        <v>90104.193344523446</v>
      </c>
      <c r="O809" s="16">
        <f t="shared" si="1124"/>
        <v>110922.49716017298</v>
      </c>
      <c r="P809" s="22">
        <f t="shared" si="1139"/>
        <v>0</v>
      </c>
      <c r="Q809" s="11">
        <f t="shared" si="1140"/>
        <v>4973.799636293812</v>
      </c>
      <c r="R809" s="7">
        <f t="shared" si="1143"/>
        <v>789</v>
      </c>
      <c r="S809" s="11">
        <f t="shared" si="1141"/>
        <v>10262.795700743125</v>
      </c>
      <c r="T809" s="11">
        <f t="shared" si="1142"/>
        <v>13341.634410966062</v>
      </c>
      <c r="AB809" s="4">
        <f t="shared" si="1125"/>
        <v>0</v>
      </c>
      <c r="AC809" s="3">
        <f t="shared" si="1126"/>
        <v>18</v>
      </c>
      <c r="AD809" s="42">
        <f t="shared" si="1127"/>
        <v>5.4820000000000002</v>
      </c>
      <c r="AE809" s="3">
        <f t="shared" si="1128"/>
        <v>59</v>
      </c>
      <c r="AF809" s="42">
        <f t="shared" si="1129"/>
        <v>20.076000000000001</v>
      </c>
      <c r="AJ809" s="3">
        <v>9</v>
      </c>
      <c r="AL809" s="13" t="s">
        <v>2486</v>
      </c>
    </row>
    <row r="810" spans="2:38" x14ac:dyDescent="0.2">
      <c r="B810" s="4">
        <v>9</v>
      </c>
      <c r="C810" s="13" t="s">
        <v>2177</v>
      </c>
      <c r="D810" s="29">
        <v>1630108</v>
      </c>
      <c r="E810" s="29">
        <v>6581542</v>
      </c>
      <c r="F810" s="23">
        <v>18</v>
      </c>
      <c r="G810" s="10">
        <v>5</v>
      </c>
      <c r="H810" s="38">
        <v>28.92</v>
      </c>
      <c r="I810" s="8">
        <v>59</v>
      </c>
      <c r="J810" s="8">
        <v>20</v>
      </c>
      <c r="K810" s="17">
        <v>4.5599999999999996</v>
      </c>
      <c r="L810" s="20">
        <f t="shared" si="1121"/>
        <v>18.091366666666666</v>
      </c>
      <c r="M810" s="20">
        <f t="shared" si="1122"/>
        <v>59.334600000000002</v>
      </c>
      <c r="N810" s="16">
        <f t="shared" si="1123"/>
        <v>90104.193344523446</v>
      </c>
      <c r="O810" s="16">
        <f t="shared" si="1124"/>
        <v>110922.49716017298</v>
      </c>
      <c r="P810" s="22">
        <f t="shared" si="1139"/>
        <v>0</v>
      </c>
      <c r="Q810" s="11">
        <f t="shared" si="1140"/>
        <v>4973.799636293812</v>
      </c>
      <c r="R810" s="7">
        <f t="shared" si="1143"/>
        <v>790</v>
      </c>
      <c r="S810" s="11">
        <f t="shared" si="1141"/>
        <v>10249.804820109273</v>
      </c>
      <c r="T810" s="11">
        <f t="shared" si="1142"/>
        <v>13324.746266142056</v>
      </c>
      <c r="AB810" s="4">
        <f t="shared" si="1125"/>
        <v>0</v>
      </c>
      <c r="AC810" s="3">
        <f t="shared" si="1126"/>
        <v>18</v>
      </c>
      <c r="AD810" s="42">
        <f t="shared" si="1127"/>
        <v>5.4820000000000002</v>
      </c>
      <c r="AE810" s="3">
        <f t="shared" si="1128"/>
        <v>59</v>
      </c>
      <c r="AF810" s="42">
        <f t="shared" si="1129"/>
        <v>20.076000000000001</v>
      </c>
      <c r="AJ810" s="3">
        <v>9</v>
      </c>
      <c r="AL810" s="13" t="s">
        <v>370</v>
      </c>
    </row>
    <row r="811" spans="2:38" x14ac:dyDescent="0.2">
      <c r="B811" s="4">
        <v>9</v>
      </c>
      <c r="C811" s="13" t="s">
        <v>2178</v>
      </c>
      <c r="D811" s="29">
        <v>1630108</v>
      </c>
      <c r="E811" s="29">
        <v>6581542</v>
      </c>
      <c r="F811" s="23">
        <v>18</v>
      </c>
      <c r="G811" s="10">
        <v>5</v>
      </c>
      <c r="H811" s="38">
        <v>28.92</v>
      </c>
      <c r="I811" s="8">
        <v>59</v>
      </c>
      <c r="J811" s="8">
        <v>20</v>
      </c>
      <c r="K811" s="17">
        <v>4.5599999999999996</v>
      </c>
      <c r="L811" s="20">
        <f t="shared" si="1121"/>
        <v>18.091366666666666</v>
      </c>
      <c r="M811" s="20">
        <f t="shared" si="1122"/>
        <v>59.334600000000002</v>
      </c>
      <c r="N811" s="16">
        <f t="shared" si="1123"/>
        <v>90104.193344523446</v>
      </c>
      <c r="O811" s="16">
        <f t="shared" si="1124"/>
        <v>110922.49716017298</v>
      </c>
      <c r="P811" s="22">
        <f t="shared" si="1139"/>
        <v>0</v>
      </c>
      <c r="Q811" s="11">
        <f t="shared" si="1140"/>
        <v>4973.799636293812</v>
      </c>
      <c r="R811" s="7">
        <f t="shared" si="1143"/>
        <v>791</v>
      </c>
      <c r="S811" s="11">
        <f t="shared" si="1141"/>
        <v>10236.846786202686</v>
      </c>
      <c r="T811" s="11">
        <f t="shared" si="1142"/>
        <v>13307.900822063493</v>
      </c>
      <c r="AB811" s="4">
        <f t="shared" si="1125"/>
        <v>0</v>
      </c>
      <c r="AC811" s="3">
        <f t="shared" si="1126"/>
        <v>18</v>
      </c>
      <c r="AD811" s="42">
        <f t="shared" si="1127"/>
        <v>5.4820000000000002</v>
      </c>
      <c r="AE811" s="3">
        <f t="shared" si="1128"/>
        <v>59</v>
      </c>
      <c r="AF811" s="42">
        <f t="shared" si="1129"/>
        <v>20.076000000000001</v>
      </c>
      <c r="AJ811" s="3">
        <v>9</v>
      </c>
      <c r="AL811" s="13" t="s">
        <v>370</v>
      </c>
    </row>
    <row r="812" spans="2:38" x14ac:dyDescent="0.2">
      <c r="B812" s="4">
        <v>9</v>
      </c>
      <c r="C812" s="13" t="s">
        <v>2886</v>
      </c>
      <c r="D812" s="29">
        <v>1630108</v>
      </c>
      <c r="E812" s="29">
        <v>6581542</v>
      </c>
      <c r="F812" s="23"/>
      <c r="G812" s="10"/>
      <c r="H812" s="38"/>
      <c r="I812" s="8"/>
      <c r="J812" s="8"/>
      <c r="K812" s="17"/>
      <c r="L812" s="20"/>
      <c r="M812" s="20"/>
      <c r="N812" s="16"/>
      <c r="O812" s="16"/>
      <c r="P812" s="22">
        <f t="shared" si="1139"/>
        <v>0</v>
      </c>
      <c r="Q812" s="11">
        <f t="shared" si="1140"/>
        <v>4973.799636293812</v>
      </c>
      <c r="R812" s="7">
        <f t="shared" si="1143"/>
        <v>792</v>
      </c>
      <c r="S812" s="11">
        <f t="shared" si="1141"/>
        <v>10223.921474603947</v>
      </c>
      <c r="T812" s="11">
        <f t="shared" si="1142"/>
        <v>13291.097916985131</v>
      </c>
      <c r="AB812" s="4">
        <f t="shared" ref="AB812" si="1144">SUM(U812:AA812)</f>
        <v>0</v>
      </c>
      <c r="AC812" s="3">
        <f t="shared" ref="AC812" si="1145">F812</f>
        <v>0</v>
      </c>
      <c r="AD812" s="42">
        <f t="shared" ref="AD812" si="1146">G812+H812/60</f>
        <v>0</v>
      </c>
      <c r="AE812" s="3">
        <f t="shared" ref="AE812" si="1147">I812</f>
        <v>0</v>
      </c>
      <c r="AF812" s="42">
        <f t="shared" ref="AF812" si="1148">J812+K812/60</f>
        <v>0</v>
      </c>
      <c r="AJ812" s="3">
        <v>9</v>
      </c>
      <c r="AL812" s="13" t="s">
        <v>401</v>
      </c>
    </row>
    <row r="813" spans="2:38" x14ac:dyDescent="0.2">
      <c r="B813" s="4">
        <v>9</v>
      </c>
      <c r="C813" s="13" t="s">
        <v>2887</v>
      </c>
      <c r="D813" s="29">
        <v>1630108</v>
      </c>
      <c r="E813" s="29">
        <v>6581542</v>
      </c>
      <c r="F813" s="23"/>
      <c r="G813" s="10"/>
      <c r="H813" s="38"/>
      <c r="I813" s="8"/>
      <c r="J813" s="8"/>
      <c r="K813" s="17"/>
      <c r="L813" s="20"/>
      <c r="M813" s="20"/>
      <c r="N813" s="16"/>
      <c r="O813" s="16"/>
      <c r="P813" s="22">
        <f t="shared" ref="P813:P815" si="1149">SQRT(POWER(D813-D812,2)+POWER(E813-E812,2))/1000</f>
        <v>0</v>
      </c>
      <c r="Q813" s="11">
        <f t="shared" ref="Q813:Q815" si="1150">Q812+P813</f>
        <v>4973.799636293812</v>
      </c>
      <c r="R813" s="7">
        <f t="shared" si="1143"/>
        <v>793</v>
      </c>
      <c r="S813" s="11">
        <f t="shared" ref="S813:S815" si="1151">Q813/R813*1628</f>
        <v>10211.028761521218</v>
      </c>
      <c r="T813" s="11">
        <f t="shared" ref="T813:T815" si="1152">S813*1.3</f>
        <v>13274.337389977583</v>
      </c>
      <c r="AB813" s="4">
        <f t="shared" ref="AB813" si="1153">SUM(U813:AA813)</f>
        <v>0</v>
      </c>
      <c r="AC813" s="3">
        <f t="shared" ref="AC813" si="1154">F813</f>
        <v>0</v>
      </c>
      <c r="AD813" s="42">
        <f t="shared" ref="AD813" si="1155">G813+H813/60</f>
        <v>0</v>
      </c>
      <c r="AE813" s="3">
        <f t="shared" ref="AE813" si="1156">I813</f>
        <v>0</v>
      </c>
      <c r="AF813" s="42">
        <f t="shared" ref="AF813" si="1157">J813+K813/60</f>
        <v>0</v>
      </c>
      <c r="AJ813" s="3">
        <v>9</v>
      </c>
      <c r="AL813" s="13" t="s">
        <v>450</v>
      </c>
    </row>
    <row r="814" spans="2:38" x14ac:dyDescent="0.2">
      <c r="B814" s="4">
        <v>9</v>
      </c>
      <c r="C814" s="13" t="s">
        <v>2179</v>
      </c>
      <c r="D814" s="29">
        <v>1630108</v>
      </c>
      <c r="E814" s="29">
        <v>6581542</v>
      </c>
      <c r="F814" s="23">
        <v>18</v>
      </c>
      <c r="G814" s="10">
        <v>5</v>
      </c>
      <c r="H814" s="38">
        <v>28.92</v>
      </c>
      <c r="I814" s="8">
        <v>59</v>
      </c>
      <c r="J814" s="8">
        <v>20</v>
      </c>
      <c r="K814" s="17">
        <v>4.5599999999999996</v>
      </c>
      <c r="L814" s="20">
        <f t="shared" si="1121"/>
        <v>18.091366666666666</v>
      </c>
      <c r="M814" s="20">
        <f t="shared" si="1122"/>
        <v>59.334600000000002</v>
      </c>
      <c r="N814" s="16">
        <f t="shared" si="1123"/>
        <v>90104.193344523446</v>
      </c>
      <c r="O814" s="16">
        <f t="shared" si="1124"/>
        <v>110922.49716017298</v>
      </c>
      <c r="P814" s="22">
        <f t="shared" si="1149"/>
        <v>0</v>
      </c>
      <c r="Q814" s="11">
        <f t="shared" si="1150"/>
        <v>4973.799636293812</v>
      </c>
      <c r="R814" s="7">
        <f t="shared" si="1143"/>
        <v>794</v>
      </c>
      <c r="S814" s="11">
        <f t="shared" si="1151"/>
        <v>10198.168523786304</v>
      </c>
      <c r="T814" s="11">
        <f t="shared" si="1152"/>
        <v>13257.619080922195</v>
      </c>
      <c r="V814" s="4">
        <v>9</v>
      </c>
      <c r="X814" s="4">
        <v>9</v>
      </c>
      <c r="AA814" s="4">
        <v>9</v>
      </c>
      <c r="AB814" s="4">
        <f>SUM(U814:AA814)+22</f>
        <v>49</v>
      </c>
      <c r="AC814" s="3">
        <f t="shared" si="1126"/>
        <v>18</v>
      </c>
      <c r="AD814" s="42">
        <f t="shared" si="1127"/>
        <v>5.4820000000000002</v>
      </c>
      <c r="AE814" s="3">
        <f t="shared" si="1128"/>
        <v>59</v>
      </c>
      <c r="AF814" s="42">
        <f t="shared" si="1129"/>
        <v>20.076000000000001</v>
      </c>
      <c r="AJ814" s="3">
        <v>9</v>
      </c>
      <c r="AL814" t="s">
        <v>2487</v>
      </c>
    </row>
    <row r="815" spans="2:38" x14ac:dyDescent="0.2">
      <c r="B815" s="4">
        <v>9</v>
      </c>
      <c r="C815" s="13" t="s">
        <v>2804</v>
      </c>
      <c r="D815" s="29">
        <v>1630274</v>
      </c>
      <c r="E815" s="29">
        <v>6580939</v>
      </c>
      <c r="F815" s="23"/>
      <c r="G815" s="10"/>
      <c r="H815" s="38"/>
      <c r="I815" s="8"/>
      <c r="J815" s="8"/>
      <c r="K815" s="17"/>
      <c r="L815" s="20"/>
      <c r="M815" s="20"/>
      <c r="N815" s="16"/>
      <c r="O815" s="16"/>
      <c r="P815" s="22">
        <f t="shared" si="1149"/>
        <v>0.62543185080390651</v>
      </c>
      <c r="Q815" s="11">
        <f t="shared" si="1150"/>
        <v>4974.4250681446156</v>
      </c>
      <c r="R815" s="7">
        <f t="shared" si="1143"/>
        <v>795</v>
      </c>
      <c r="S815" s="11">
        <f t="shared" si="1151"/>
        <v>10186.621397408093</v>
      </c>
      <c r="T815" s="11">
        <f t="shared" si="1152"/>
        <v>13242.607816630521</v>
      </c>
      <c r="V815" s="4">
        <v>9</v>
      </c>
      <c r="X815" s="4">
        <v>9</v>
      </c>
      <c r="AB815" s="4">
        <f>SUM(U815:AA815)+31</f>
        <v>49</v>
      </c>
      <c r="AC815" s="3">
        <f t="shared" ref="AC815" si="1158">F815</f>
        <v>0</v>
      </c>
      <c r="AD815" s="42">
        <f t="shared" ref="AD815" si="1159">G815+H815/60</f>
        <v>0</v>
      </c>
      <c r="AE815" s="3">
        <f t="shared" ref="AE815" si="1160">I815</f>
        <v>0</v>
      </c>
      <c r="AF815" s="42">
        <f t="shared" ref="AF815" si="1161">J815+K815/60</f>
        <v>0</v>
      </c>
      <c r="AJ815" s="3">
        <v>9</v>
      </c>
      <c r="AL815" t="s">
        <v>2805</v>
      </c>
    </row>
    <row r="816" spans="2:38" x14ac:dyDescent="0.2">
      <c r="B816" s="4">
        <v>9</v>
      </c>
      <c r="C816" s="13" t="s">
        <v>2180</v>
      </c>
      <c r="D816" s="29">
        <v>1630711</v>
      </c>
      <c r="E816" s="29">
        <v>6580421</v>
      </c>
      <c r="F816" s="23"/>
      <c r="G816" s="10"/>
      <c r="H816" s="38"/>
      <c r="I816" s="8"/>
      <c r="J816" s="8"/>
      <c r="K816" s="17"/>
      <c r="L816" s="20">
        <f t="shared" si="1116"/>
        <v>0</v>
      </c>
      <c r="M816" s="20">
        <f t="shared" si="1117"/>
        <v>0</v>
      </c>
      <c r="N816" s="16"/>
      <c r="O816" s="16"/>
      <c r="P816" s="22">
        <f t="shared" si="1139"/>
        <v>0.67771159057522401</v>
      </c>
      <c r="Q816" s="11">
        <f t="shared" si="1140"/>
        <v>4975.1027797351908</v>
      </c>
      <c r="R816" s="7">
        <f t="shared" si="1143"/>
        <v>796</v>
      </c>
      <c r="S816" s="11">
        <f t="shared" si="1141"/>
        <v>10175.210207800113</v>
      </c>
      <c r="T816" s="11">
        <f t="shared" si="1142"/>
        <v>13227.773270140147</v>
      </c>
      <c r="V816" s="4">
        <v>9</v>
      </c>
      <c r="W816" s="4">
        <v>9</v>
      </c>
      <c r="AB816" s="4">
        <f>SUM(U816:AA816)+AB817+AB818+AB819</f>
        <v>45</v>
      </c>
      <c r="AC816" s="3">
        <f t="shared" si="1080"/>
        <v>0</v>
      </c>
      <c r="AD816" s="42">
        <f t="shared" si="1081"/>
        <v>0</v>
      </c>
      <c r="AE816" s="3">
        <f t="shared" si="1082"/>
        <v>0</v>
      </c>
      <c r="AF816" s="42">
        <f t="shared" si="1083"/>
        <v>0</v>
      </c>
      <c r="AJ816" s="3">
        <v>9</v>
      </c>
      <c r="AK816" s="3">
        <v>1</v>
      </c>
      <c r="AL816" s="13" t="s">
        <v>2186</v>
      </c>
    </row>
    <row r="817" spans="1:38" x14ac:dyDescent="0.2">
      <c r="B817" s="4">
        <v>9</v>
      </c>
      <c r="C817" s="13" t="s">
        <v>2181</v>
      </c>
      <c r="D817" s="29">
        <v>1630711</v>
      </c>
      <c r="E817" s="29">
        <v>6580421</v>
      </c>
      <c r="F817" s="23"/>
      <c r="G817" s="10"/>
      <c r="H817" s="38"/>
      <c r="I817" s="8"/>
      <c r="J817" s="8"/>
      <c r="K817" s="17"/>
      <c r="L817" s="20">
        <f t="shared" ref="L817:L819" si="1162">(H817/60+G817)/60+F817</f>
        <v>0</v>
      </c>
      <c r="M817" s="20">
        <f t="shared" ref="M817:M819" si="1163">(K817/60+J817)/60+I817</f>
        <v>0</v>
      </c>
      <c r="N817" s="16"/>
      <c r="O817" s="16"/>
      <c r="P817" s="22">
        <f t="shared" si="1139"/>
        <v>0</v>
      </c>
      <c r="Q817" s="11">
        <f t="shared" si="1140"/>
        <v>4975.1027797351908</v>
      </c>
      <c r="R817" s="7">
        <f t="shared" si="1143"/>
        <v>797</v>
      </c>
      <c r="S817" s="11">
        <f t="shared" si="1141"/>
        <v>10162.443319208143</v>
      </c>
      <c r="T817" s="11">
        <f t="shared" si="1142"/>
        <v>13211.176314970588</v>
      </c>
      <c r="W817" s="4">
        <v>9</v>
      </c>
      <c r="AB817" s="4">
        <f t="shared" ref="AB817:AB819" si="1164">SUM(U817:AA817)</f>
        <v>9</v>
      </c>
      <c r="AC817" s="3">
        <f t="shared" ref="AC817:AC819" si="1165">F817</f>
        <v>0</v>
      </c>
      <c r="AD817" s="42">
        <f t="shared" ref="AD817:AD819" si="1166">G817+H817/60</f>
        <v>0</v>
      </c>
      <c r="AE817" s="3">
        <f t="shared" ref="AE817:AE819" si="1167">I817</f>
        <v>0</v>
      </c>
      <c r="AF817" s="42">
        <f t="shared" ref="AF817:AF819" si="1168">J817+K817/60</f>
        <v>0</v>
      </c>
      <c r="AJ817" s="3">
        <v>9</v>
      </c>
      <c r="AK817" s="3">
        <v>1</v>
      </c>
      <c r="AL817" s="13" t="s">
        <v>227</v>
      </c>
    </row>
    <row r="818" spans="1:38" x14ac:dyDescent="0.2">
      <c r="B818" s="4">
        <v>9</v>
      </c>
      <c r="C818" s="13" t="s">
        <v>2182</v>
      </c>
      <c r="D818" s="29">
        <v>1630711</v>
      </c>
      <c r="E818" s="29">
        <v>6580421</v>
      </c>
      <c r="F818" s="23"/>
      <c r="G818" s="10"/>
      <c r="H818" s="38"/>
      <c r="I818" s="8"/>
      <c r="J818" s="8"/>
      <c r="K818" s="17"/>
      <c r="L818" s="20">
        <f t="shared" si="1162"/>
        <v>0</v>
      </c>
      <c r="M818" s="20">
        <f t="shared" si="1163"/>
        <v>0</v>
      </c>
      <c r="N818" s="16"/>
      <c r="O818" s="16"/>
      <c r="P818" s="22">
        <f t="shared" si="1139"/>
        <v>0</v>
      </c>
      <c r="Q818" s="11">
        <f t="shared" si="1140"/>
        <v>4975.1027797351908</v>
      </c>
      <c r="R818" s="7">
        <f t="shared" si="1143"/>
        <v>798</v>
      </c>
      <c r="S818" s="11">
        <f t="shared" si="1141"/>
        <v>10149.70842783069</v>
      </c>
      <c r="T818" s="11">
        <f t="shared" si="1142"/>
        <v>13194.620956179897</v>
      </c>
      <c r="W818" s="4">
        <v>9</v>
      </c>
      <c r="AB818" s="4">
        <f t="shared" si="1164"/>
        <v>9</v>
      </c>
      <c r="AC818" s="3">
        <f t="shared" si="1165"/>
        <v>0</v>
      </c>
      <c r="AD818" s="42">
        <f t="shared" si="1166"/>
        <v>0</v>
      </c>
      <c r="AE818" s="3">
        <f t="shared" si="1167"/>
        <v>0</v>
      </c>
      <c r="AF818" s="42">
        <f t="shared" si="1168"/>
        <v>0</v>
      </c>
      <c r="AJ818" s="3">
        <v>9</v>
      </c>
      <c r="AK818" s="3">
        <v>1</v>
      </c>
      <c r="AL818" s="13" t="s">
        <v>2185</v>
      </c>
    </row>
    <row r="819" spans="1:38" x14ac:dyDescent="0.2">
      <c r="B819" s="4">
        <v>9</v>
      </c>
      <c r="C819" s="13" t="s">
        <v>2184</v>
      </c>
      <c r="D819" s="29">
        <v>1630711</v>
      </c>
      <c r="E819" s="29">
        <v>6580421</v>
      </c>
      <c r="F819" s="23"/>
      <c r="G819" s="10"/>
      <c r="H819" s="38"/>
      <c r="I819" s="8"/>
      <c r="J819" s="8"/>
      <c r="K819" s="17"/>
      <c r="L819" s="20">
        <f t="shared" si="1162"/>
        <v>0</v>
      </c>
      <c r="M819" s="20">
        <f t="shared" si="1163"/>
        <v>0</v>
      </c>
      <c r="N819" s="16"/>
      <c r="O819" s="16"/>
      <c r="P819" s="22">
        <f t="shared" si="1139"/>
        <v>0</v>
      </c>
      <c r="Q819" s="11">
        <f t="shared" si="1140"/>
        <v>4975.1027797351908</v>
      </c>
      <c r="R819" s="7">
        <f t="shared" si="1143"/>
        <v>799</v>
      </c>
      <c r="S819" s="11">
        <f t="shared" si="1141"/>
        <v>10137.005413528024</v>
      </c>
      <c r="T819" s="11">
        <f t="shared" si="1142"/>
        <v>13178.107037586433</v>
      </c>
      <c r="W819" s="4">
        <v>9</v>
      </c>
      <c r="AB819" s="4">
        <f t="shared" si="1164"/>
        <v>9</v>
      </c>
      <c r="AC819" s="3">
        <f t="shared" si="1165"/>
        <v>0</v>
      </c>
      <c r="AD819" s="42">
        <f t="shared" si="1166"/>
        <v>0</v>
      </c>
      <c r="AE819" s="3">
        <f t="shared" si="1167"/>
        <v>0</v>
      </c>
      <c r="AF819" s="42">
        <f t="shared" si="1168"/>
        <v>0</v>
      </c>
      <c r="AJ819" s="3">
        <v>9</v>
      </c>
      <c r="AK819" s="3">
        <v>1</v>
      </c>
      <c r="AL819" s="13" t="s">
        <v>242</v>
      </c>
    </row>
    <row r="820" spans="1:38" x14ac:dyDescent="0.2">
      <c r="B820" s="4">
        <v>9</v>
      </c>
      <c r="C820" s="13" t="s">
        <v>1202</v>
      </c>
      <c r="D820" s="29">
        <v>1654592</v>
      </c>
      <c r="E820" s="29">
        <v>6583463</v>
      </c>
      <c r="F820" s="23">
        <v>18</v>
      </c>
      <c r="G820" s="10">
        <v>31</v>
      </c>
      <c r="H820" s="38">
        <v>20.82</v>
      </c>
      <c r="I820" s="8">
        <v>59</v>
      </c>
      <c r="J820" s="8">
        <v>20</v>
      </c>
      <c r="K820" s="17">
        <v>36.840000000000003</v>
      </c>
      <c r="L820" s="20">
        <f t="shared" si="1116"/>
        <v>18.522449999999999</v>
      </c>
      <c r="M820" s="20">
        <f t="shared" si="1117"/>
        <v>59.343566666666668</v>
      </c>
      <c r="N820" s="16">
        <f t="shared" si="1118"/>
        <v>89329.00345256702</v>
      </c>
      <c r="O820" s="16">
        <f t="shared" si="1119"/>
        <v>110938.10786566586</v>
      </c>
      <c r="P820" s="22">
        <f t="shared" si="1139"/>
        <v>24.07396778680241</v>
      </c>
      <c r="Q820" s="11">
        <f t="shared" si="1140"/>
        <v>4999.1767475219931</v>
      </c>
      <c r="R820" s="7">
        <f t="shared" si="1143"/>
        <v>800</v>
      </c>
      <c r="S820" s="11">
        <f t="shared" si="1141"/>
        <v>10173.324681207256</v>
      </c>
      <c r="T820" s="11">
        <f t="shared" si="1142"/>
        <v>13225.322085569433</v>
      </c>
      <c r="AB820" s="4">
        <f t="shared" si="1120"/>
        <v>0</v>
      </c>
      <c r="AC820" s="3">
        <f t="shared" si="1080"/>
        <v>18</v>
      </c>
      <c r="AD820" s="42">
        <f t="shared" si="1081"/>
        <v>31.347000000000001</v>
      </c>
      <c r="AE820" s="3">
        <f t="shared" si="1082"/>
        <v>59</v>
      </c>
      <c r="AF820" s="42">
        <f t="shared" si="1083"/>
        <v>20.614000000000001</v>
      </c>
      <c r="AJ820" s="3">
        <v>9</v>
      </c>
      <c r="AK820" s="3">
        <v>2</v>
      </c>
      <c r="AL820" t="s">
        <v>175</v>
      </c>
    </row>
    <row r="821" spans="1:38" x14ac:dyDescent="0.2">
      <c r="A821" s="4">
        <v>1</v>
      </c>
      <c r="B821" s="4">
        <v>9</v>
      </c>
      <c r="C821" s="13" t="s">
        <v>1203</v>
      </c>
      <c r="D821" s="29">
        <v>1637468</v>
      </c>
      <c r="E821" s="29">
        <v>6589553</v>
      </c>
      <c r="F821" s="23">
        <v>18</v>
      </c>
      <c r="G821" s="10">
        <v>13</v>
      </c>
      <c r="H821" s="38">
        <v>32.46</v>
      </c>
      <c r="I821" s="8">
        <v>59</v>
      </c>
      <c r="J821" s="8">
        <v>24</v>
      </c>
      <c r="K821" s="17">
        <v>14.82</v>
      </c>
      <c r="L821" s="20">
        <f t="shared" si="1116"/>
        <v>18.225683333333333</v>
      </c>
      <c r="M821" s="20">
        <f t="shared" si="1117"/>
        <v>59.404116666666667</v>
      </c>
      <c r="N821" s="16">
        <f t="shared" si="1118"/>
        <v>89843.983901838161</v>
      </c>
      <c r="O821" s="16">
        <f t="shared" si="1119"/>
        <v>110927.54795052082</v>
      </c>
      <c r="P821" s="22">
        <f t="shared" si="1139"/>
        <v>18.174693284894794</v>
      </c>
      <c r="Q821" s="11">
        <f t="shared" si="1140"/>
        <v>5017.3514408068877</v>
      </c>
      <c r="R821" s="7">
        <f t="shared" si="1143"/>
        <v>801</v>
      </c>
      <c r="S821" s="11">
        <f t="shared" si="1141"/>
        <v>10197.563228007008</v>
      </c>
      <c r="T821" s="11">
        <f t="shared" si="1142"/>
        <v>13256.83219640911</v>
      </c>
      <c r="AA821" s="4">
        <v>9</v>
      </c>
      <c r="AB821" s="4">
        <f t="shared" si="1120"/>
        <v>9</v>
      </c>
      <c r="AC821" s="3">
        <f t="shared" si="1080"/>
        <v>18</v>
      </c>
      <c r="AD821" s="42">
        <f t="shared" si="1081"/>
        <v>13.541</v>
      </c>
      <c r="AE821" s="3">
        <f t="shared" si="1082"/>
        <v>59</v>
      </c>
      <c r="AF821" s="42">
        <f t="shared" si="1083"/>
        <v>24.247</v>
      </c>
      <c r="AJ821" s="3">
        <v>8</v>
      </c>
      <c r="AK821" s="3">
        <v>1</v>
      </c>
      <c r="AL821" t="s">
        <v>285</v>
      </c>
    </row>
    <row r="822" spans="1:38" x14ac:dyDescent="0.2">
      <c r="B822" s="4">
        <v>8</v>
      </c>
      <c r="C822" s="13" t="s">
        <v>1204</v>
      </c>
      <c r="D822" s="8">
        <v>1635600</v>
      </c>
      <c r="E822" s="8">
        <v>6594440</v>
      </c>
      <c r="F822" s="23"/>
      <c r="G822" s="10"/>
      <c r="H822" s="38"/>
      <c r="I822" s="8"/>
      <c r="J822" s="8"/>
      <c r="K822" s="17"/>
      <c r="L822" s="20">
        <f t="shared" si="1116"/>
        <v>0</v>
      </c>
      <c r="M822" s="20">
        <f t="shared" si="1117"/>
        <v>0</v>
      </c>
      <c r="N822" s="16"/>
      <c r="O822" s="16"/>
      <c r="P822" s="22">
        <f t="shared" si="1139"/>
        <v>5.231844129941182</v>
      </c>
      <c r="Q822" s="11">
        <f t="shared" si="1140"/>
        <v>5022.5832849368289</v>
      </c>
      <c r="R822" s="7">
        <f t="shared" si="1143"/>
        <v>802</v>
      </c>
      <c r="S822" s="11">
        <f t="shared" si="1141"/>
        <v>10195.468314061294</v>
      </c>
      <c r="T822" s="11">
        <f t="shared" si="1142"/>
        <v>13254.108808279683</v>
      </c>
      <c r="AB822" s="4">
        <f t="shared" si="1120"/>
        <v>0</v>
      </c>
      <c r="AC822" s="3">
        <f t="shared" si="1080"/>
        <v>0</v>
      </c>
      <c r="AD822" s="42">
        <f t="shared" si="1081"/>
        <v>0</v>
      </c>
      <c r="AE822" s="3">
        <f t="shared" si="1082"/>
        <v>0</v>
      </c>
      <c r="AF822" s="42">
        <f t="shared" si="1083"/>
        <v>0</v>
      </c>
      <c r="AJ822" s="3">
        <v>9</v>
      </c>
      <c r="AK822" s="3" t="s">
        <v>2296</v>
      </c>
      <c r="AL822" t="s">
        <v>270</v>
      </c>
    </row>
    <row r="823" spans="1:38" x14ac:dyDescent="0.2">
      <c r="B823" s="4">
        <v>8</v>
      </c>
      <c r="C823" s="13" t="s">
        <v>1205</v>
      </c>
      <c r="D823" s="8">
        <v>1635600</v>
      </c>
      <c r="E823" s="8">
        <v>6594440</v>
      </c>
      <c r="F823" s="23"/>
      <c r="G823" s="10"/>
      <c r="H823" s="38"/>
      <c r="I823" s="8"/>
      <c r="J823" s="8"/>
      <c r="K823" s="17"/>
      <c r="L823" s="20">
        <f t="shared" si="1116"/>
        <v>0</v>
      </c>
      <c r="M823" s="20">
        <f t="shared" si="1117"/>
        <v>0</v>
      </c>
      <c r="N823" s="16"/>
      <c r="O823" s="16"/>
      <c r="P823" s="22">
        <f t="shared" si="1139"/>
        <v>0</v>
      </c>
      <c r="Q823" s="11">
        <f t="shared" si="1140"/>
        <v>5022.5832849368289</v>
      </c>
      <c r="R823" s="7">
        <f t="shared" si="1143"/>
        <v>803</v>
      </c>
      <c r="S823" s="11">
        <f t="shared" si="1141"/>
        <v>10182.771591378776</v>
      </c>
      <c r="T823" s="11">
        <f t="shared" si="1142"/>
        <v>13237.603068792409</v>
      </c>
      <c r="AB823" s="4">
        <f t="shared" si="1120"/>
        <v>0</v>
      </c>
      <c r="AC823" s="3">
        <f t="shared" si="1080"/>
        <v>0</v>
      </c>
      <c r="AD823" s="42">
        <f t="shared" si="1081"/>
        <v>0</v>
      </c>
      <c r="AE823" s="3">
        <f t="shared" si="1082"/>
        <v>0</v>
      </c>
      <c r="AF823" s="42">
        <f t="shared" si="1083"/>
        <v>0</v>
      </c>
      <c r="AJ823" s="3">
        <v>9</v>
      </c>
      <c r="AK823" s="3" t="s">
        <v>2296</v>
      </c>
      <c r="AL823" t="s">
        <v>270</v>
      </c>
    </row>
    <row r="824" spans="1:38" x14ac:dyDescent="0.2">
      <c r="B824" s="4">
        <v>9</v>
      </c>
      <c r="C824" s="13" t="s">
        <v>1206</v>
      </c>
      <c r="D824" s="29">
        <v>1635677</v>
      </c>
      <c r="E824" s="29">
        <v>6595046</v>
      </c>
      <c r="F824" s="23">
        <v>18</v>
      </c>
      <c r="G824" s="10">
        <v>11</v>
      </c>
      <c r="H824" s="38">
        <v>51.54</v>
      </c>
      <c r="I824" s="8">
        <v>59</v>
      </c>
      <c r="J824" s="8">
        <v>27</v>
      </c>
      <c r="K824" s="17">
        <v>14.22</v>
      </c>
      <c r="L824" s="20">
        <f t="shared" si="1116"/>
        <v>18.197649999999999</v>
      </c>
      <c r="M824" s="20">
        <f t="shared" si="1117"/>
        <v>59.453949999999999</v>
      </c>
      <c r="N824" s="16">
        <f t="shared" si="1118"/>
        <v>89883.968534398678</v>
      </c>
      <c r="O824" s="16">
        <f t="shared" si="1119"/>
        <v>110926.96111864729</v>
      </c>
      <c r="P824" s="22">
        <f t="shared" si="1139"/>
        <v>0.61087232708643802</v>
      </c>
      <c r="Q824" s="11">
        <f t="shared" si="1140"/>
        <v>5023.1941572639153</v>
      </c>
      <c r="R824" s="7">
        <f t="shared" si="1143"/>
        <v>804</v>
      </c>
      <c r="S824" s="11">
        <f t="shared" si="1141"/>
        <v>10171.343393066734</v>
      </c>
      <c r="T824" s="11">
        <f t="shared" si="1142"/>
        <v>13222.746410986754</v>
      </c>
      <c r="AB824" s="4">
        <f t="shared" si="1120"/>
        <v>0</v>
      </c>
      <c r="AC824" s="3">
        <f t="shared" si="1080"/>
        <v>18</v>
      </c>
      <c r="AD824" s="42">
        <f t="shared" si="1081"/>
        <v>11.859</v>
      </c>
      <c r="AE824" s="3">
        <f t="shared" si="1082"/>
        <v>59</v>
      </c>
      <c r="AF824" s="42">
        <f t="shared" si="1083"/>
        <v>27.236999999999998</v>
      </c>
      <c r="AJ824" s="3">
        <v>9</v>
      </c>
      <c r="AL824" t="s">
        <v>318</v>
      </c>
    </row>
    <row r="825" spans="1:38" x14ac:dyDescent="0.2">
      <c r="B825" s="4">
        <v>9</v>
      </c>
      <c r="C825" s="13" t="s">
        <v>2488</v>
      </c>
      <c r="D825" s="29">
        <v>1631539</v>
      </c>
      <c r="E825" s="29">
        <v>6596746</v>
      </c>
      <c r="F825" s="23">
        <v>18</v>
      </c>
      <c r="G825" s="10">
        <v>7</v>
      </c>
      <c r="H825" s="38">
        <v>32.880000000000003</v>
      </c>
      <c r="I825" s="8">
        <v>59</v>
      </c>
      <c r="J825" s="8">
        <v>28</v>
      </c>
      <c r="K825" s="17">
        <v>13.86</v>
      </c>
      <c r="L825" s="20">
        <f t="shared" si="1116"/>
        <v>18.125800000000002</v>
      </c>
      <c r="M825" s="20">
        <f t="shared" si="1117"/>
        <v>59.470516666666668</v>
      </c>
      <c r="N825" s="16">
        <f t="shared" ref="N825" si="1169">D825/L825</f>
        <v>90011.971885378851</v>
      </c>
      <c r="O825" s="16">
        <f t="shared" ref="O825" si="1170">E825/M825</f>
        <v>110924.64585392593</v>
      </c>
      <c r="P825" s="22">
        <f t="shared" si="1139"/>
        <v>4.4735940808258414</v>
      </c>
      <c r="Q825" s="11">
        <f t="shared" si="1140"/>
        <v>5027.6677513447412</v>
      </c>
      <c r="R825" s="7">
        <f t="shared" si="1143"/>
        <v>805</v>
      </c>
      <c r="S825" s="11">
        <f t="shared" si="1141"/>
        <v>10167.755402719551</v>
      </c>
      <c r="T825" s="11">
        <f t="shared" si="1142"/>
        <v>13218.082023535417</v>
      </c>
      <c r="U825" s="4">
        <v>9</v>
      </c>
      <c r="AA825" s="4">
        <v>9</v>
      </c>
      <c r="AB825" s="4">
        <f t="shared" ref="AB825" si="1171">SUM(U825:AA825)</f>
        <v>18</v>
      </c>
      <c r="AC825" s="3">
        <f t="shared" si="1080"/>
        <v>18</v>
      </c>
      <c r="AD825" s="42">
        <f t="shared" si="1081"/>
        <v>7.548</v>
      </c>
      <c r="AE825" s="3">
        <f t="shared" si="1082"/>
        <v>59</v>
      </c>
      <c r="AF825" s="42">
        <f t="shared" si="1083"/>
        <v>28.231000000000002</v>
      </c>
      <c r="AG825" s="4">
        <v>1</v>
      </c>
      <c r="AJ825" s="3">
        <v>7</v>
      </c>
      <c r="AK825" s="3">
        <v>1</v>
      </c>
      <c r="AL825" t="s">
        <v>113</v>
      </c>
    </row>
    <row r="826" spans="1:38" x14ac:dyDescent="0.2">
      <c r="B826" s="4">
        <v>9</v>
      </c>
      <c r="C826" s="13" t="s">
        <v>1207</v>
      </c>
      <c r="D826" s="29">
        <v>1628279</v>
      </c>
      <c r="E826" s="29">
        <v>6592485</v>
      </c>
      <c r="F826" s="23">
        <v>18</v>
      </c>
      <c r="G826" s="10">
        <v>3</v>
      </c>
      <c r="H826" s="38">
        <v>56.82</v>
      </c>
      <c r="I826" s="8">
        <v>59</v>
      </c>
      <c r="J826" s="8">
        <v>25</v>
      </c>
      <c r="K826" s="17">
        <v>59.88</v>
      </c>
      <c r="L826" s="20">
        <f t="shared" si="1116"/>
        <v>18.065783333333332</v>
      </c>
      <c r="M826" s="20">
        <f t="shared" si="1117"/>
        <v>59.433300000000003</v>
      </c>
      <c r="N826" s="16">
        <f t="shared" si="1118"/>
        <v>90130.550663454953</v>
      </c>
      <c r="O826" s="16">
        <f t="shared" si="1119"/>
        <v>110922.41218306909</v>
      </c>
      <c r="P826" s="22">
        <f t="shared" si="1139"/>
        <v>5.3650462253367399</v>
      </c>
      <c r="Q826" s="11">
        <f t="shared" si="1140"/>
        <v>5033.0327975700775</v>
      </c>
      <c r="R826" s="7">
        <f t="shared" si="1143"/>
        <v>806</v>
      </c>
      <c r="S826" s="11">
        <f t="shared" si="1141"/>
        <v>10165.97691618373</v>
      </c>
      <c r="T826" s="11">
        <f t="shared" si="1142"/>
        <v>13215.769991038849</v>
      </c>
      <c r="U826" s="4">
        <v>9</v>
      </c>
      <c r="AB826" s="4">
        <f t="shared" si="1120"/>
        <v>9</v>
      </c>
      <c r="AC826" s="3">
        <f t="shared" si="1080"/>
        <v>18</v>
      </c>
      <c r="AD826" s="42">
        <f t="shared" si="1081"/>
        <v>3.9470000000000001</v>
      </c>
      <c r="AE826" s="3">
        <f t="shared" si="1082"/>
        <v>59</v>
      </c>
      <c r="AF826" s="42">
        <f t="shared" si="1083"/>
        <v>25.998000000000001</v>
      </c>
      <c r="AG826" s="4">
        <v>1</v>
      </c>
      <c r="AJ826" s="3">
        <v>9</v>
      </c>
      <c r="AK826" s="3">
        <v>1</v>
      </c>
      <c r="AL826" t="s">
        <v>499</v>
      </c>
    </row>
    <row r="827" spans="1:38" x14ac:dyDescent="0.2">
      <c r="A827" s="4">
        <v>1</v>
      </c>
      <c r="B827" s="4">
        <v>9</v>
      </c>
      <c r="C827" s="13" t="s">
        <v>1208</v>
      </c>
      <c r="D827" s="8">
        <v>1626725</v>
      </c>
      <c r="E827" s="8">
        <v>6589500</v>
      </c>
      <c r="F827" s="23"/>
      <c r="G827" s="10"/>
      <c r="H827" s="38"/>
      <c r="I827" s="8"/>
      <c r="J827" s="8"/>
      <c r="K827" s="17"/>
      <c r="L827" s="20">
        <f t="shared" si="1116"/>
        <v>0</v>
      </c>
      <c r="M827" s="20">
        <f t="shared" si="1117"/>
        <v>0</v>
      </c>
      <c r="N827" s="16"/>
      <c r="O827" s="16"/>
      <c r="P827" s="22">
        <f t="shared" si="1139"/>
        <v>3.3652846833514696</v>
      </c>
      <c r="Q827" s="11">
        <f t="shared" si="1140"/>
        <v>5036.3980822534286</v>
      </c>
      <c r="R827" s="7">
        <f t="shared" si="1143"/>
        <v>807</v>
      </c>
      <c r="S827" s="11">
        <f t="shared" si="1141"/>
        <v>10160.16862194372</v>
      </c>
      <c r="T827" s="11">
        <f t="shared" si="1142"/>
        <v>13208.219208526836</v>
      </c>
      <c r="V827" s="4">
        <v>9</v>
      </c>
      <c r="W827" s="4">
        <v>9</v>
      </c>
      <c r="AB827" s="4">
        <f>SUM(U827:AA827)+20</f>
        <v>38</v>
      </c>
      <c r="AC827" s="3">
        <f t="shared" si="1080"/>
        <v>0</v>
      </c>
      <c r="AD827" s="42">
        <f t="shared" si="1081"/>
        <v>0</v>
      </c>
      <c r="AE827" s="3">
        <f t="shared" si="1082"/>
        <v>0</v>
      </c>
      <c r="AF827" s="42">
        <f t="shared" si="1083"/>
        <v>0</v>
      </c>
      <c r="AJ827" s="3">
        <v>9</v>
      </c>
      <c r="AL827" t="s">
        <v>2489</v>
      </c>
    </row>
    <row r="828" spans="1:38" x14ac:dyDescent="0.2">
      <c r="B828" s="4">
        <v>9</v>
      </c>
      <c r="C828" s="13" t="s">
        <v>1209</v>
      </c>
      <c r="D828" s="29">
        <v>1626714</v>
      </c>
      <c r="E828" s="29">
        <v>6589522</v>
      </c>
      <c r="F828" s="23"/>
      <c r="G828" s="10"/>
      <c r="H828" s="38"/>
      <c r="I828" s="8"/>
      <c r="J828" s="8"/>
      <c r="K828" s="17"/>
      <c r="L828" s="20">
        <f t="shared" si="1116"/>
        <v>0</v>
      </c>
      <c r="M828" s="20">
        <f t="shared" si="1117"/>
        <v>0</v>
      </c>
      <c r="N828" s="16"/>
      <c r="O828" s="16"/>
      <c r="P828" s="22">
        <f t="shared" si="1139"/>
        <v>2.4596747752497688E-2</v>
      </c>
      <c r="Q828" s="11">
        <f t="shared" si="1140"/>
        <v>5036.4226790011808</v>
      </c>
      <c r="R828" s="7">
        <f t="shared" si="1143"/>
        <v>808</v>
      </c>
      <c r="S828" s="11">
        <f t="shared" si="1141"/>
        <v>10147.643714621192</v>
      </c>
      <c r="T828" s="11">
        <f t="shared" si="1142"/>
        <v>13191.936829007551</v>
      </c>
      <c r="AB828" s="4">
        <f t="shared" si="1120"/>
        <v>0</v>
      </c>
      <c r="AC828" s="3">
        <f t="shared" si="1080"/>
        <v>0</v>
      </c>
      <c r="AD828" s="42">
        <f t="shared" si="1081"/>
        <v>0</v>
      </c>
      <c r="AE828" s="3">
        <f t="shared" si="1082"/>
        <v>0</v>
      </c>
      <c r="AF828" s="42">
        <f t="shared" si="1083"/>
        <v>0</v>
      </c>
      <c r="AJ828" s="3">
        <v>9</v>
      </c>
      <c r="AK828" s="3" t="s">
        <v>2296</v>
      </c>
      <c r="AL828" t="s">
        <v>416</v>
      </c>
    </row>
    <row r="829" spans="1:38" x14ac:dyDescent="0.2">
      <c r="B829" s="4">
        <v>9</v>
      </c>
      <c r="C829" s="13" t="s">
        <v>1210</v>
      </c>
      <c r="D829" s="29">
        <v>1626714</v>
      </c>
      <c r="E829" s="29">
        <v>6589522</v>
      </c>
      <c r="F829" s="23"/>
      <c r="G829" s="10"/>
      <c r="H829" s="38"/>
      <c r="I829" s="8"/>
      <c r="J829" s="8"/>
      <c r="K829" s="17"/>
      <c r="L829" s="20">
        <f t="shared" si="1116"/>
        <v>0</v>
      </c>
      <c r="M829" s="20">
        <f t="shared" si="1117"/>
        <v>0</v>
      </c>
      <c r="N829" s="16"/>
      <c r="O829" s="16"/>
      <c r="P829" s="22">
        <f t="shared" si="1139"/>
        <v>0</v>
      </c>
      <c r="Q829" s="11">
        <f t="shared" si="1140"/>
        <v>5036.4226790011808</v>
      </c>
      <c r="R829" s="7">
        <f t="shared" si="1143"/>
        <v>809</v>
      </c>
      <c r="S829" s="11">
        <f t="shared" si="1141"/>
        <v>10135.100273688409</v>
      </c>
      <c r="T829" s="11">
        <f t="shared" si="1142"/>
        <v>13175.630355794932</v>
      </c>
      <c r="AB829" s="4">
        <f t="shared" si="1120"/>
        <v>0</v>
      </c>
      <c r="AC829" s="3">
        <f t="shared" si="1080"/>
        <v>0</v>
      </c>
      <c r="AD829" s="42">
        <f t="shared" si="1081"/>
        <v>0</v>
      </c>
      <c r="AE829" s="3">
        <f t="shared" si="1082"/>
        <v>0</v>
      </c>
      <c r="AF829" s="42">
        <f t="shared" si="1083"/>
        <v>0</v>
      </c>
      <c r="AJ829" s="3">
        <v>9</v>
      </c>
      <c r="AK829" s="3" t="s">
        <v>2296</v>
      </c>
      <c r="AL829" t="s">
        <v>416</v>
      </c>
    </row>
    <row r="830" spans="1:38" x14ac:dyDescent="0.2">
      <c r="B830" s="4">
        <v>9</v>
      </c>
      <c r="C830" s="13" t="s">
        <v>1212</v>
      </c>
      <c r="D830" s="8">
        <v>1626527</v>
      </c>
      <c r="E830" s="8">
        <v>6589575</v>
      </c>
      <c r="F830" s="23"/>
      <c r="G830" s="10"/>
      <c r="H830" s="38"/>
      <c r="I830" s="8"/>
      <c r="J830" s="8"/>
      <c r="K830" s="17"/>
      <c r="L830" s="20">
        <f t="shared" si="1116"/>
        <v>0</v>
      </c>
      <c r="M830" s="20">
        <f t="shared" si="1117"/>
        <v>0</v>
      </c>
      <c r="N830" s="16"/>
      <c r="O830" s="16"/>
      <c r="P830" s="22">
        <f t="shared" si="1139"/>
        <v>0.19436563482261981</v>
      </c>
      <c r="Q830" s="11">
        <f t="shared" si="1140"/>
        <v>5036.6170446360038</v>
      </c>
      <c r="R830" s="7">
        <f t="shared" si="1143"/>
        <v>810</v>
      </c>
      <c r="S830" s="11">
        <f t="shared" si="1141"/>
        <v>10122.978455144956</v>
      </c>
      <c r="T830" s="11">
        <f t="shared" si="1142"/>
        <v>13159.871991688442</v>
      </c>
      <c r="AB830" s="4">
        <f t="shared" si="1120"/>
        <v>0</v>
      </c>
      <c r="AC830" s="3">
        <f t="shared" si="1080"/>
        <v>0</v>
      </c>
      <c r="AD830" s="42">
        <f t="shared" si="1081"/>
        <v>0</v>
      </c>
      <c r="AE830" s="3">
        <f t="shared" si="1082"/>
        <v>0</v>
      </c>
      <c r="AF830" s="42">
        <f t="shared" si="1083"/>
        <v>0</v>
      </c>
      <c r="AJ830" s="3">
        <v>9</v>
      </c>
      <c r="AK830" s="3">
        <v>1</v>
      </c>
      <c r="AL830" t="s">
        <v>584</v>
      </c>
    </row>
    <row r="831" spans="1:38" x14ac:dyDescent="0.2">
      <c r="B831" s="4">
        <v>8</v>
      </c>
      <c r="C831" s="13" t="s">
        <v>1211</v>
      </c>
      <c r="D831" s="29">
        <v>1625924</v>
      </c>
      <c r="E831" s="29">
        <v>6589240</v>
      </c>
      <c r="F831" s="23">
        <v>18</v>
      </c>
      <c r="G831" s="10">
        <v>1</v>
      </c>
      <c r="H831" s="38">
        <v>20.7</v>
      </c>
      <c r="I831" s="8">
        <v>59</v>
      </c>
      <c r="J831" s="8">
        <v>24</v>
      </c>
      <c r="K831" s="17">
        <v>17.7</v>
      </c>
      <c r="L831" s="20">
        <f t="shared" si="1116"/>
        <v>18.022416666666668</v>
      </c>
      <c r="M831" s="20">
        <f t="shared" si="1117"/>
        <v>59.404916666666665</v>
      </c>
      <c r="N831" s="16">
        <f t="shared" ref="N831" si="1172">D831/L831</f>
        <v>90216.757833993761</v>
      </c>
      <c r="O831" s="16">
        <f t="shared" ref="O831" si="1173">E831/M831</f>
        <v>110920.78517631117</v>
      </c>
      <c r="P831" s="22">
        <f t="shared" ref="P831:P833" si="1174">SQRT(POWER(D831-D830,2)+POWER(E831-E830,2))/1000</f>
        <v>0.68980721944612899</v>
      </c>
      <c r="Q831" s="11">
        <f t="shared" ref="Q831:Q833" si="1175">Q830+P831</f>
        <v>5037.3068518554501</v>
      </c>
      <c r="R831" s="7">
        <f t="shared" si="1143"/>
        <v>811</v>
      </c>
      <c r="S831" s="11">
        <f t="shared" ref="S831:S833" si="1176">Q831/R831*1628</f>
        <v>10111.881078693801</v>
      </c>
      <c r="T831" s="11">
        <f t="shared" ref="T831:T833" si="1177">S831*1.3</f>
        <v>13145.445402301943</v>
      </c>
      <c r="U831" s="4">
        <v>9</v>
      </c>
      <c r="V831" s="4">
        <v>9</v>
      </c>
      <c r="AB831" s="4">
        <f>SUM(U831:AA831)+31</f>
        <v>49</v>
      </c>
      <c r="AC831" s="3">
        <f t="shared" si="1080"/>
        <v>18</v>
      </c>
      <c r="AD831" s="42">
        <f t="shared" si="1081"/>
        <v>1.345</v>
      </c>
      <c r="AE831" s="3">
        <f t="shared" si="1082"/>
        <v>59</v>
      </c>
      <c r="AF831" s="42">
        <f t="shared" si="1083"/>
        <v>24.295000000000002</v>
      </c>
      <c r="AG831" s="4">
        <v>1</v>
      </c>
      <c r="AJ831" s="3">
        <v>9</v>
      </c>
      <c r="AL831" t="s">
        <v>2490</v>
      </c>
    </row>
    <row r="832" spans="1:38" x14ac:dyDescent="0.2">
      <c r="B832" s="4">
        <v>8</v>
      </c>
      <c r="C832" s="13" t="s">
        <v>2965</v>
      </c>
      <c r="D832" s="29">
        <v>1624237</v>
      </c>
      <c r="E832" s="29">
        <v>6587192</v>
      </c>
      <c r="F832" s="23"/>
      <c r="G832" s="10"/>
      <c r="H832" s="38"/>
      <c r="I832" s="8"/>
      <c r="J832" s="8"/>
      <c r="K832" s="17"/>
      <c r="L832" s="20"/>
      <c r="M832" s="20"/>
      <c r="N832" s="16"/>
      <c r="O832" s="16"/>
      <c r="P832" s="22">
        <f t="shared" si="1174"/>
        <v>2.6533512771587557</v>
      </c>
      <c r="Q832" s="11">
        <f t="shared" si="1175"/>
        <v>5039.9602031326085</v>
      </c>
      <c r="R832" s="7">
        <f t="shared" si="1143"/>
        <v>812</v>
      </c>
      <c r="S832" s="11">
        <f t="shared" si="1176"/>
        <v>10104.747796428432</v>
      </c>
      <c r="T832" s="11">
        <f t="shared" si="1177"/>
        <v>13136.172135356961</v>
      </c>
      <c r="AB832" s="4">
        <f>SUM(U832:AA832)+20</f>
        <v>20</v>
      </c>
      <c r="AC832" s="3">
        <f t="shared" ref="AC832" si="1178">F832</f>
        <v>0</v>
      </c>
      <c r="AD832" s="42">
        <f t="shared" ref="AD832" si="1179">G832+H832/60</f>
        <v>0</v>
      </c>
      <c r="AE832" s="3">
        <f t="shared" ref="AE832" si="1180">I832</f>
        <v>0</v>
      </c>
      <c r="AF832" s="42">
        <f t="shared" ref="AF832" si="1181">J832+K832/60</f>
        <v>0</v>
      </c>
      <c r="AJ832" s="3">
        <v>9</v>
      </c>
      <c r="AL832" t="s">
        <v>611</v>
      </c>
    </row>
    <row r="833" spans="2:38" x14ac:dyDescent="0.2">
      <c r="B833" s="4">
        <v>8</v>
      </c>
      <c r="C833" s="13" t="s">
        <v>1213</v>
      </c>
      <c r="D833" s="29">
        <v>1623330</v>
      </c>
      <c r="E833" s="29">
        <v>6586218</v>
      </c>
      <c r="F833" s="23">
        <v>17</v>
      </c>
      <c r="G833" s="10">
        <v>58</v>
      </c>
      <c r="H833" s="38">
        <v>30.18</v>
      </c>
      <c r="I833" s="8">
        <v>59</v>
      </c>
      <c r="J833" s="8">
        <v>22</v>
      </c>
      <c r="K833" s="17">
        <v>42.84</v>
      </c>
      <c r="L833" s="20">
        <f t="shared" si="1116"/>
        <v>17.97505</v>
      </c>
      <c r="M833" s="20">
        <f t="shared" si="1117"/>
        <v>59.378566666666664</v>
      </c>
      <c r="N833" s="16">
        <f t="shared" si="1118"/>
        <v>90310.179943866635</v>
      </c>
      <c r="O833" s="16">
        <f t="shared" si="1119"/>
        <v>110919.1139114731</v>
      </c>
      <c r="P833" s="22">
        <f t="shared" si="1174"/>
        <v>1.3309113419007292</v>
      </c>
      <c r="Q833" s="11">
        <f t="shared" si="1175"/>
        <v>5041.2911144745094</v>
      </c>
      <c r="R833" s="7">
        <f t="shared" si="1143"/>
        <v>813</v>
      </c>
      <c r="S833" s="11">
        <f t="shared" si="1176"/>
        <v>10094.983929107628</v>
      </c>
      <c r="T833" s="11">
        <f t="shared" si="1177"/>
        <v>13123.479107839916</v>
      </c>
      <c r="AB833" s="4">
        <f>SUM(U833:AA833)+20</f>
        <v>20</v>
      </c>
      <c r="AC833" s="3">
        <f t="shared" si="1080"/>
        <v>17</v>
      </c>
      <c r="AD833" s="42">
        <f t="shared" si="1081"/>
        <v>58.503</v>
      </c>
      <c r="AE833" s="3">
        <f t="shared" si="1082"/>
        <v>59</v>
      </c>
      <c r="AF833" s="42">
        <f t="shared" si="1083"/>
        <v>22.713999999999999</v>
      </c>
      <c r="AJ833" s="3">
        <v>9</v>
      </c>
      <c r="AK833" s="3">
        <v>1</v>
      </c>
      <c r="AL833" t="s">
        <v>91</v>
      </c>
    </row>
    <row r="834" spans="2:38" x14ac:dyDescent="0.2">
      <c r="B834" s="4">
        <v>8</v>
      </c>
      <c r="C834" s="13" t="s">
        <v>1214</v>
      </c>
      <c r="D834" s="29">
        <v>1625896</v>
      </c>
      <c r="E834" s="29">
        <v>6584938</v>
      </c>
      <c r="F834" s="23">
        <v>18</v>
      </c>
      <c r="G834" s="10">
        <v>1</v>
      </c>
      <c r="H834" s="38">
        <v>9.84</v>
      </c>
      <c r="I834" s="8">
        <v>59</v>
      </c>
      <c r="J834" s="8">
        <v>21</v>
      </c>
      <c r="K834" s="17">
        <v>58.8</v>
      </c>
      <c r="L834" s="20">
        <f t="shared" si="1116"/>
        <v>18.019400000000001</v>
      </c>
      <c r="M834" s="20">
        <f t="shared" si="1117"/>
        <v>59.36633333333333</v>
      </c>
      <c r="N834" s="16">
        <f t="shared" si="1118"/>
        <v>90230.307335427366</v>
      </c>
      <c r="O834" s="16">
        <f t="shared" si="1119"/>
        <v>110920.40943520177</v>
      </c>
      <c r="P834" s="22">
        <f t="shared" si="1139"/>
        <v>2.8675348297797538</v>
      </c>
      <c r="Q834" s="11">
        <f t="shared" si="1140"/>
        <v>5044.1586493042896</v>
      </c>
      <c r="R834" s="7">
        <f t="shared" si="1143"/>
        <v>814</v>
      </c>
      <c r="S834" s="11">
        <f t="shared" si="1141"/>
        <v>10088.317298608579</v>
      </c>
      <c r="T834" s="11">
        <f t="shared" si="1142"/>
        <v>13114.812488191154</v>
      </c>
      <c r="AB834" s="4">
        <f t="shared" si="1120"/>
        <v>0</v>
      </c>
      <c r="AC834" s="3">
        <f t="shared" si="1080"/>
        <v>18</v>
      </c>
      <c r="AD834" s="42">
        <f t="shared" si="1081"/>
        <v>1.1639999999999999</v>
      </c>
      <c r="AE834" s="3">
        <f t="shared" si="1082"/>
        <v>59</v>
      </c>
      <c r="AF834" s="42">
        <f t="shared" si="1083"/>
        <v>21.98</v>
      </c>
      <c r="AJ834" s="3">
        <v>8</v>
      </c>
      <c r="AL834" t="s">
        <v>247</v>
      </c>
    </row>
    <row r="835" spans="2:38" x14ac:dyDescent="0.2">
      <c r="B835" s="4">
        <v>8</v>
      </c>
      <c r="C835" s="13" t="s">
        <v>1215</v>
      </c>
      <c r="D835" s="29">
        <v>1626115</v>
      </c>
      <c r="E835" s="29">
        <v>6582224</v>
      </c>
      <c r="F835" s="23">
        <v>18</v>
      </c>
      <c r="G835" s="10">
        <v>1</v>
      </c>
      <c r="H835" s="38">
        <v>18</v>
      </c>
      <c r="I835" s="8">
        <v>59</v>
      </c>
      <c r="J835" s="8">
        <v>20</v>
      </c>
      <c r="K835" s="17">
        <v>30.9</v>
      </c>
      <c r="L835" s="20">
        <f t="shared" si="1116"/>
        <v>18.021666666666668</v>
      </c>
      <c r="M835" s="20">
        <f t="shared" si="1117"/>
        <v>59.34191666666667</v>
      </c>
      <c r="N835" s="16">
        <f t="shared" si="1118"/>
        <v>90231.110700083227</v>
      </c>
      <c r="O835" s="16">
        <f t="shared" si="1119"/>
        <v>110920.31349397489</v>
      </c>
      <c r="P835" s="22">
        <f t="shared" si="1139"/>
        <v>2.7228215145323063</v>
      </c>
      <c r="Q835" s="11">
        <f t="shared" si="1140"/>
        <v>5046.881470818822</v>
      </c>
      <c r="R835" s="7">
        <f t="shared" si="1143"/>
        <v>815</v>
      </c>
      <c r="S835" s="11">
        <f t="shared" si="1141"/>
        <v>10081.377956433182</v>
      </c>
      <c r="T835" s="11">
        <f t="shared" si="1142"/>
        <v>13105.791343363137</v>
      </c>
      <c r="V835" s="4">
        <v>9</v>
      </c>
      <c r="W835" s="4">
        <v>9</v>
      </c>
      <c r="AB835" s="4">
        <f t="shared" si="1120"/>
        <v>18</v>
      </c>
      <c r="AC835" s="3">
        <f t="shared" si="1080"/>
        <v>18</v>
      </c>
      <c r="AD835" s="42">
        <f t="shared" si="1081"/>
        <v>1.3</v>
      </c>
      <c r="AE835" s="3">
        <f t="shared" si="1082"/>
        <v>59</v>
      </c>
      <c r="AF835" s="42">
        <f t="shared" si="1083"/>
        <v>20.515000000000001</v>
      </c>
      <c r="AJ835" s="3">
        <v>8</v>
      </c>
      <c r="AL835" t="s">
        <v>217</v>
      </c>
    </row>
    <row r="836" spans="2:38" x14ac:dyDescent="0.2">
      <c r="B836" s="4">
        <v>9</v>
      </c>
      <c r="C836" s="13" t="s">
        <v>1216</v>
      </c>
      <c r="D836" s="29">
        <v>1621747</v>
      </c>
      <c r="E836" s="29">
        <v>6581758</v>
      </c>
      <c r="F836" s="23">
        <v>17</v>
      </c>
      <c r="G836" s="10">
        <v>56</v>
      </c>
      <c r="H836" s="38">
        <v>40.86</v>
      </c>
      <c r="I836" s="8">
        <v>59</v>
      </c>
      <c r="J836" s="8">
        <v>20</v>
      </c>
      <c r="K836" s="17">
        <v>20.46</v>
      </c>
      <c r="L836" s="20">
        <f t="shared" si="1116"/>
        <v>17.944683333333334</v>
      </c>
      <c r="M836" s="20">
        <f t="shared" si="1117"/>
        <v>59.339016666666666</v>
      </c>
      <c r="N836" s="16">
        <f t="shared" si="1118"/>
        <v>90374.790676161268</v>
      </c>
      <c r="O836" s="16">
        <f t="shared" si="1119"/>
        <v>110917.88118048244</v>
      </c>
      <c r="P836" s="22">
        <f t="shared" si="1139"/>
        <v>4.3927872700598645</v>
      </c>
      <c r="Q836" s="11">
        <f t="shared" si="1140"/>
        <v>5051.2742580888817</v>
      </c>
      <c r="R836" s="7">
        <f t="shared" si="1143"/>
        <v>816</v>
      </c>
      <c r="S836" s="11">
        <f t="shared" si="1141"/>
        <v>10077.787367853798</v>
      </c>
      <c r="T836" s="11">
        <f t="shared" si="1142"/>
        <v>13101.123578209937</v>
      </c>
      <c r="U836" s="4">
        <v>9</v>
      </c>
      <c r="V836" s="4">
        <v>9</v>
      </c>
      <c r="W836" s="4">
        <v>9</v>
      </c>
      <c r="AB836" s="4">
        <f>SUM(U836:AA836)+AB837</f>
        <v>49</v>
      </c>
      <c r="AC836" s="3">
        <f t="shared" si="1080"/>
        <v>17</v>
      </c>
      <c r="AD836" s="42">
        <f t="shared" si="1081"/>
        <v>56.680999999999997</v>
      </c>
      <c r="AE836" s="3">
        <f t="shared" si="1082"/>
        <v>59</v>
      </c>
      <c r="AF836" s="42">
        <f t="shared" si="1083"/>
        <v>20.341000000000001</v>
      </c>
      <c r="AG836" s="4">
        <v>1</v>
      </c>
      <c r="AJ836" s="3">
        <v>9</v>
      </c>
      <c r="AK836" s="3">
        <v>1</v>
      </c>
      <c r="AL836" t="s">
        <v>2491</v>
      </c>
    </row>
    <row r="837" spans="2:38" x14ac:dyDescent="0.2">
      <c r="B837" s="4">
        <v>9</v>
      </c>
      <c r="C837" s="13" t="s">
        <v>1217</v>
      </c>
      <c r="D837" s="29">
        <v>1621752</v>
      </c>
      <c r="E837" s="29">
        <v>6581754</v>
      </c>
      <c r="F837" s="23">
        <v>17</v>
      </c>
      <c r="G837" s="10">
        <v>56</v>
      </c>
      <c r="H837" s="38">
        <v>41.22</v>
      </c>
      <c r="I837" s="8">
        <v>59</v>
      </c>
      <c r="J837" s="8">
        <v>20</v>
      </c>
      <c r="K837" s="17">
        <v>20.34</v>
      </c>
      <c r="L837" s="20">
        <f t="shared" si="1116"/>
        <v>17.944783333333334</v>
      </c>
      <c r="M837" s="20">
        <f t="shared" si="1117"/>
        <v>59.338983333333331</v>
      </c>
      <c r="N837" s="16">
        <f t="shared" si="1118"/>
        <v>90374.565681576903</v>
      </c>
      <c r="O837" s="16">
        <f t="shared" si="1119"/>
        <v>110917.87607865431</v>
      </c>
      <c r="P837" s="22">
        <f t="shared" si="1139"/>
        <v>6.4031242374328482E-3</v>
      </c>
      <c r="Q837" s="11">
        <f t="shared" si="1140"/>
        <v>5051.2806612131189</v>
      </c>
      <c r="R837" s="7">
        <f t="shared" si="1143"/>
        <v>817</v>
      </c>
      <c r="S837" s="11">
        <f t="shared" si="1141"/>
        <v>10065.465014020756</v>
      </c>
      <c r="T837" s="11">
        <f t="shared" si="1142"/>
        <v>13085.104518226983</v>
      </c>
      <c r="U837" s="4">
        <v>9</v>
      </c>
      <c r="V837" s="4">
        <v>9</v>
      </c>
      <c r="W837" s="4">
        <v>9</v>
      </c>
      <c r="AB837" s="4">
        <f>SUM(U837:AA837)-5</f>
        <v>22</v>
      </c>
      <c r="AC837" s="3">
        <f t="shared" si="1080"/>
        <v>17</v>
      </c>
      <c r="AD837" s="42">
        <f t="shared" si="1081"/>
        <v>56.686999999999998</v>
      </c>
      <c r="AE837" s="3">
        <f t="shared" si="1082"/>
        <v>59</v>
      </c>
      <c r="AF837" s="42">
        <f t="shared" si="1083"/>
        <v>20.338999999999999</v>
      </c>
      <c r="AG837" s="4">
        <v>1</v>
      </c>
      <c r="AJ837" s="3">
        <v>9</v>
      </c>
      <c r="AL837" t="s">
        <v>2491</v>
      </c>
    </row>
    <row r="838" spans="2:38" x14ac:dyDescent="0.2">
      <c r="B838" s="4">
        <v>9</v>
      </c>
      <c r="C838" s="13" t="s">
        <v>1269</v>
      </c>
      <c r="D838" s="29">
        <v>1622688</v>
      </c>
      <c r="E838" s="29">
        <v>6584655</v>
      </c>
      <c r="F838" s="23">
        <v>17</v>
      </c>
      <c r="G838" s="10">
        <v>57</v>
      </c>
      <c r="H838" s="38">
        <v>43.32</v>
      </c>
      <c r="I838" s="8">
        <v>59</v>
      </c>
      <c r="J838" s="8">
        <v>21</v>
      </c>
      <c r="K838" s="17">
        <v>53.04</v>
      </c>
      <c r="L838" s="20">
        <f t="shared" si="1116"/>
        <v>17.962033333333334</v>
      </c>
      <c r="M838" s="20">
        <f t="shared" si="1117"/>
        <v>59.364733333333334</v>
      </c>
      <c r="N838" s="16">
        <f t="shared" si="1118"/>
        <v>90339.88356923213</v>
      </c>
      <c r="O838" s="16">
        <f t="shared" si="1119"/>
        <v>110918.63182518016</v>
      </c>
      <c r="P838" s="22">
        <f t="shared" si="1139"/>
        <v>3.0482613076965697</v>
      </c>
      <c r="Q838" s="11">
        <f t="shared" si="1140"/>
        <v>5054.3289225208155</v>
      </c>
      <c r="R838" s="7">
        <f t="shared" si="1143"/>
        <v>818</v>
      </c>
      <c r="S838" s="11">
        <f t="shared" si="1141"/>
        <v>10059.226755334825</v>
      </c>
      <c r="T838" s="11">
        <f t="shared" si="1142"/>
        <v>13076.994781935273</v>
      </c>
      <c r="AB838" s="4">
        <f t="shared" ref="AB838" si="1182">SUM(U838:AA838)</f>
        <v>0</v>
      </c>
      <c r="AC838" s="3">
        <f t="shared" si="1080"/>
        <v>17</v>
      </c>
      <c r="AD838" s="42">
        <f t="shared" si="1081"/>
        <v>57.722000000000001</v>
      </c>
      <c r="AE838" s="3">
        <f t="shared" si="1082"/>
        <v>59</v>
      </c>
      <c r="AF838" s="42">
        <f t="shared" si="1083"/>
        <v>21.884</v>
      </c>
      <c r="AJ838" s="3">
        <v>9</v>
      </c>
      <c r="AK838" s="57" t="s">
        <v>2296</v>
      </c>
      <c r="AL838" t="s">
        <v>2492</v>
      </c>
    </row>
    <row r="839" spans="2:38" x14ac:dyDescent="0.2">
      <c r="B839" s="4">
        <v>9</v>
      </c>
      <c r="C839" s="13" t="s">
        <v>1218</v>
      </c>
      <c r="D839" s="29">
        <v>1622136</v>
      </c>
      <c r="E839" s="29">
        <v>6582591</v>
      </c>
      <c r="F839" s="23">
        <v>17</v>
      </c>
      <c r="G839" s="10">
        <v>57</v>
      </c>
      <c r="H839" s="38">
        <v>7.2</v>
      </c>
      <c r="I839" s="8">
        <v>59</v>
      </c>
      <c r="J839" s="8">
        <v>20</v>
      </c>
      <c r="K839" s="17">
        <v>45.98</v>
      </c>
      <c r="L839" s="20">
        <f t="shared" si="1116"/>
        <v>17.951999999999998</v>
      </c>
      <c r="M839" s="20">
        <f t="shared" si="1117"/>
        <v>59.346105555555553</v>
      </c>
      <c r="N839" s="16">
        <f t="shared" si="1118"/>
        <v>90359.625668449211</v>
      </c>
      <c r="O839" s="16">
        <f t="shared" si="1119"/>
        <v>110918.66835032422</v>
      </c>
      <c r="P839" s="22">
        <f t="shared" si="1139"/>
        <v>2.1365392577717826</v>
      </c>
      <c r="Q839" s="11">
        <f t="shared" si="1140"/>
        <v>5056.4654617785873</v>
      </c>
      <c r="R839" s="7">
        <f t="shared" si="1143"/>
        <v>819</v>
      </c>
      <c r="S839" s="11">
        <f t="shared" si="1141"/>
        <v>10051.191418529354</v>
      </c>
      <c r="T839" s="11">
        <f t="shared" si="1142"/>
        <v>13066.54884408816</v>
      </c>
      <c r="AB839" s="4">
        <f t="shared" si="1120"/>
        <v>0</v>
      </c>
      <c r="AC839" s="3">
        <f t="shared" si="1080"/>
        <v>17</v>
      </c>
      <c r="AD839" s="42">
        <f t="shared" si="1081"/>
        <v>57.12</v>
      </c>
      <c r="AE839" s="3">
        <f t="shared" si="1082"/>
        <v>59</v>
      </c>
      <c r="AF839" s="42">
        <f t="shared" si="1083"/>
        <v>20.766333333333332</v>
      </c>
      <c r="AJ839" s="3">
        <v>9</v>
      </c>
      <c r="AK839" s="3">
        <v>1</v>
      </c>
      <c r="AL839" t="s">
        <v>2493</v>
      </c>
    </row>
    <row r="840" spans="2:38" x14ac:dyDescent="0.2">
      <c r="B840" s="4">
        <v>9</v>
      </c>
      <c r="C840" s="13" t="s">
        <v>1219</v>
      </c>
      <c r="D840" s="29">
        <v>1620204</v>
      </c>
      <c r="E840" s="29">
        <v>6585360</v>
      </c>
      <c r="F840" s="23">
        <v>17</v>
      </c>
      <c r="G840" s="10">
        <v>55</v>
      </c>
      <c r="H840" s="38">
        <v>10.56</v>
      </c>
      <c r="I840" s="8">
        <v>59</v>
      </c>
      <c r="J840" s="8">
        <v>22</v>
      </c>
      <c r="K840" s="17">
        <v>18.36</v>
      </c>
      <c r="L840" s="20">
        <f t="shared" ref="L840:L862" si="1183">(H840/60+G840)/60+F840</f>
        <v>17.919599999999999</v>
      </c>
      <c r="M840" s="20">
        <f t="shared" ref="M840:M862" si="1184">(K840/60+J840)/60+I840</f>
        <v>59.371766666666666</v>
      </c>
      <c r="N840" s="16">
        <f t="shared" ref="N840:N862" si="1185">D840/L840</f>
        <v>90415.187839014267</v>
      </c>
      <c r="O840" s="16">
        <f t="shared" ref="O840:O862" si="1186">E840/M840</f>
        <v>110917.36644746408</v>
      </c>
      <c r="P840" s="22">
        <f t="shared" si="1139"/>
        <v>3.3763863819178042</v>
      </c>
      <c r="Q840" s="11">
        <f t="shared" si="1140"/>
        <v>5059.8418481605049</v>
      </c>
      <c r="R840" s="7">
        <f t="shared" si="1143"/>
        <v>820</v>
      </c>
      <c r="S840" s="11">
        <f t="shared" si="1141"/>
        <v>10045.637230250368</v>
      </c>
      <c r="T840" s="11">
        <f t="shared" si="1142"/>
        <v>13059.328399325479</v>
      </c>
      <c r="U840" s="4">
        <v>9</v>
      </c>
      <c r="AB840" s="4">
        <f>SUM(U840:AA840)+AB841+31</f>
        <v>49</v>
      </c>
      <c r="AC840" s="3">
        <f t="shared" si="1080"/>
        <v>17</v>
      </c>
      <c r="AD840" s="42">
        <f t="shared" si="1081"/>
        <v>55.176000000000002</v>
      </c>
      <c r="AE840" s="3">
        <f t="shared" si="1082"/>
        <v>59</v>
      </c>
      <c r="AF840" s="42">
        <f t="shared" si="1083"/>
        <v>22.306000000000001</v>
      </c>
      <c r="AG840" s="4">
        <v>1</v>
      </c>
      <c r="AJ840" s="3">
        <v>9</v>
      </c>
      <c r="AK840" s="3">
        <v>1</v>
      </c>
      <c r="AL840" t="s">
        <v>2494</v>
      </c>
    </row>
    <row r="841" spans="2:38" x14ac:dyDescent="0.2">
      <c r="B841" s="4">
        <v>9</v>
      </c>
      <c r="C841" s="13" t="s">
        <v>1220</v>
      </c>
      <c r="D841" s="29">
        <v>1620204</v>
      </c>
      <c r="E841" s="29">
        <v>6585360</v>
      </c>
      <c r="F841" s="23">
        <v>17</v>
      </c>
      <c r="G841" s="10">
        <v>55</v>
      </c>
      <c r="H841" s="38">
        <v>10.56</v>
      </c>
      <c r="I841" s="8">
        <v>59</v>
      </c>
      <c r="J841" s="8">
        <v>22</v>
      </c>
      <c r="K841" s="17">
        <v>18.36</v>
      </c>
      <c r="L841" s="20">
        <f t="shared" si="1183"/>
        <v>17.919599999999999</v>
      </c>
      <c r="M841" s="20">
        <f t="shared" si="1184"/>
        <v>59.371766666666666</v>
      </c>
      <c r="N841" s="16">
        <f t="shared" si="1185"/>
        <v>90415.187839014267</v>
      </c>
      <c r="O841" s="16">
        <f t="shared" si="1186"/>
        <v>110917.36644746408</v>
      </c>
      <c r="P841" s="22">
        <f t="shared" si="1139"/>
        <v>0</v>
      </c>
      <c r="Q841" s="11">
        <f t="shared" si="1140"/>
        <v>5059.8418481605049</v>
      </c>
      <c r="R841" s="7">
        <f t="shared" si="1143"/>
        <v>821</v>
      </c>
      <c r="S841" s="11">
        <f t="shared" si="1141"/>
        <v>10033.401374915107</v>
      </c>
      <c r="T841" s="11">
        <f t="shared" si="1142"/>
        <v>13043.42178738964</v>
      </c>
      <c r="U841" s="4">
        <v>9</v>
      </c>
      <c r="AB841" s="4">
        <f t="shared" ref="AB841:AB861" si="1187">SUM(U841:AA841)</f>
        <v>9</v>
      </c>
      <c r="AC841" s="3">
        <f t="shared" si="1080"/>
        <v>17</v>
      </c>
      <c r="AD841" s="42">
        <f t="shared" si="1081"/>
        <v>55.176000000000002</v>
      </c>
      <c r="AE841" s="3">
        <f t="shared" si="1082"/>
        <v>59</v>
      </c>
      <c r="AF841" s="42">
        <f t="shared" si="1083"/>
        <v>22.306000000000001</v>
      </c>
      <c r="AG841" s="4">
        <v>1</v>
      </c>
      <c r="AJ841" s="3">
        <v>9</v>
      </c>
      <c r="AK841" s="3">
        <v>1</v>
      </c>
      <c r="AL841" t="s">
        <v>56</v>
      </c>
    </row>
    <row r="842" spans="2:38" x14ac:dyDescent="0.2">
      <c r="B842" s="4">
        <v>9</v>
      </c>
      <c r="C842" s="13" t="s">
        <v>1221</v>
      </c>
      <c r="D842" s="29">
        <v>1619220</v>
      </c>
      <c r="E842" s="29">
        <v>6582950</v>
      </c>
      <c r="F842" s="23">
        <v>17</v>
      </c>
      <c r="G842" s="10">
        <v>54</v>
      </c>
      <c r="H842" s="38">
        <v>3.54</v>
      </c>
      <c r="I842" s="8">
        <v>59</v>
      </c>
      <c r="J842" s="8">
        <v>21</v>
      </c>
      <c r="K842" s="17">
        <v>1.56</v>
      </c>
      <c r="L842" s="20">
        <f t="shared" si="1183"/>
        <v>17.900983333333333</v>
      </c>
      <c r="M842" s="20">
        <f t="shared" si="1184"/>
        <v>59.350433333333335</v>
      </c>
      <c r="N842" s="16">
        <f t="shared" si="1185"/>
        <v>90454.248788939905</v>
      </c>
      <c r="O842" s="16">
        <f t="shared" si="1186"/>
        <v>110916.62908386515</v>
      </c>
      <c r="P842" s="22">
        <f t="shared" si="1139"/>
        <v>2.6031434843281303</v>
      </c>
      <c r="Q842" s="11">
        <f t="shared" si="1140"/>
        <v>5062.444991644833</v>
      </c>
      <c r="R842" s="7">
        <f t="shared" si="1143"/>
        <v>822</v>
      </c>
      <c r="S842" s="11">
        <f t="shared" si="1141"/>
        <v>10026.350908026505</v>
      </c>
      <c r="T842" s="11">
        <f t="shared" si="1142"/>
        <v>13034.256180434457</v>
      </c>
      <c r="AB842" s="4">
        <f t="shared" si="1187"/>
        <v>0</v>
      </c>
      <c r="AC842" s="3">
        <f t="shared" ref="AC842:AC912" si="1188">F842</f>
        <v>17</v>
      </c>
      <c r="AD842" s="42">
        <f t="shared" ref="AD842:AD912" si="1189">G842+H842/60</f>
        <v>54.058999999999997</v>
      </c>
      <c r="AE842" s="3">
        <f t="shared" ref="AE842:AE912" si="1190">I842</f>
        <v>59</v>
      </c>
      <c r="AF842" s="42">
        <f t="shared" ref="AF842:AF912" si="1191">J842+K842/60</f>
        <v>21.026</v>
      </c>
      <c r="AJ842" s="3">
        <v>8</v>
      </c>
      <c r="AK842" s="3">
        <v>1</v>
      </c>
      <c r="AL842" t="s">
        <v>2495</v>
      </c>
    </row>
    <row r="843" spans="2:38" x14ac:dyDescent="0.2">
      <c r="B843" s="4">
        <v>8</v>
      </c>
      <c r="C843" s="13" t="s">
        <v>1222</v>
      </c>
      <c r="D843" s="29">
        <v>1617259</v>
      </c>
      <c r="E843" s="29">
        <v>6577921</v>
      </c>
      <c r="F843" s="23">
        <v>17</v>
      </c>
      <c r="G843" s="10">
        <v>51</v>
      </c>
      <c r="H843" s="38">
        <v>49.68</v>
      </c>
      <c r="I843" s="8">
        <v>59</v>
      </c>
      <c r="J843" s="8">
        <v>18</v>
      </c>
      <c r="K843" s="17">
        <v>21.12</v>
      </c>
      <c r="L843" s="20">
        <f t="shared" si="1183"/>
        <v>17.863800000000001</v>
      </c>
      <c r="M843" s="20">
        <f t="shared" si="1184"/>
        <v>59.305866666666667</v>
      </c>
      <c r="N843" s="16">
        <f t="shared" si="1185"/>
        <v>90532.753389536374</v>
      </c>
      <c r="O843" s="16">
        <f t="shared" si="1186"/>
        <v>110915.1820842907</v>
      </c>
      <c r="P843" s="22">
        <f t="shared" si="1139"/>
        <v>5.3978108525586554</v>
      </c>
      <c r="Q843" s="11">
        <f t="shared" si="1140"/>
        <v>5067.8428024973919</v>
      </c>
      <c r="R843" s="7">
        <f t="shared" si="1143"/>
        <v>823</v>
      </c>
      <c r="S843" s="11">
        <f t="shared" si="1141"/>
        <v>10024.845786714161</v>
      </c>
      <c r="T843" s="11">
        <f t="shared" si="1142"/>
        <v>13032.29952272841</v>
      </c>
      <c r="U843" s="4">
        <v>9</v>
      </c>
      <c r="AB843" s="4">
        <f t="shared" si="1187"/>
        <v>9</v>
      </c>
      <c r="AC843" s="3">
        <f t="shared" si="1188"/>
        <v>17</v>
      </c>
      <c r="AD843" s="42">
        <f t="shared" si="1189"/>
        <v>51.828000000000003</v>
      </c>
      <c r="AE843" s="3">
        <f t="shared" si="1190"/>
        <v>59</v>
      </c>
      <c r="AF843" s="42">
        <f t="shared" si="1191"/>
        <v>18.352</v>
      </c>
      <c r="AG843" s="4">
        <v>1</v>
      </c>
      <c r="AJ843" s="3">
        <v>9</v>
      </c>
      <c r="AL843" t="s">
        <v>423</v>
      </c>
    </row>
    <row r="844" spans="2:38" x14ac:dyDescent="0.2">
      <c r="B844" s="4">
        <v>8</v>
      </c>
      <c r="C844" s="13" t="s">
        <v>1223</v>
      </c>
      <c r="D844" s="29">
        <v>1610497</v>
      </c>
      <c r="E844" s="29">
        <v>6579050</v>
      </c>
      <c r="F844" s="23">
        <v>17</v>
      </c>
      <c r="G844" s="10">
        <v>44</v>
      </c>
      <c r="H844" s="38">
        <v>44.7</v>
      </c>
      <c r="I844" s="8">
        <v>59</v>
      </c>
      <c r="J844" s="8">
        <v>19</v>
      </c>
      <c r="K844" s="17">
        <v>4.1399999999999997</v>
      </c>
      <c r="L844" s="20">
        <f t="shared" si="1183"/>
        <v>17.745750000000001</v>
      </c>
      <c r="M844" s="20">
        <f t="shared" si="1184"/>
        <v>59.317816666666666</v>
      </c>
      <c r="N844" s="16">
        <f t="shared" si="1185"/>
        <v>90753.955172365211</v>
      </c>
      <c r="O844" s="16">
        <f t="shared" si="1186"/>
        <v>110911.87049197417</v>
      </c>
      <c r="P844" s="22">
        <f t="shared" si="1139"/>
        <v>6.8556024534682587</v>
      </c>
      <c r="Q844" s="11">
        <f t="shared" si="1140"/>
        <v>5074.6984049508601</v>
      </c>
      <c r="R844" s="7">
        <f t="shared" si="1143"/>
        <v>824</v>
      </c>
      <c r="S844" s="11">
        <f t="shared" si="1141"/>
        <v>10026.224518519417</v>
      </c>
      <c r="T844" s="11">
        <f t="shared" si="1142"/>
        <v>13034.091874075242</v>
      </c>
      <c r="AB844" s="4">
        <f t="shared" si="1187"/>
        <v>0</v>
      </c>
      <c r="AC844" s="3">
        <f t="shared" si="1188"/>
        <v>17</v>
      </c>
      <c r="AD844" s="42">
        <f t="shared" si="1189"/>
        <v>44.744999999999997</v>
      </c>
      <c r="AE844" s="3">
        <f t="shared" si="1190"/>
        <v>59</v>
      </c>
      <c r="AF844" s="42">
        <f t="shared" si="1191"/>
        <v>19.068999999999999</v>
      </c>
      <c r="AJ844" s="3">
        <v>9</v>
      </c>
      <c r="AL844" t="s">
        <v>508</v>
      </c>
    </row>
    <row r="845" spans="2:38" x14ac:dyDescent="0.2">
      <c r="B845" s="4">
        <v>7</v>
      </c>
      <c r="C845" s="13" t="s">
        <v>1224</v>
      </c>
      <c r="D845" s="29">
        <v>1609519</v>
      </c>
      <c r="E845" s="29">
        <v>6579868</v>
      </c>
      <c r="F845" s="23">
        <v>17</v>
      </c>
      <c r="G845" s="10">
        <v>43</v>
      </c>
      <c r="H845" s="38">
        <v>44.34</v>
      </c>
      <c r="I845" s="8">
        <v>59</v>
      </c>
      <c r="J845" s="8">
        <v>19</v>
      </c>
      <c r="K845" s="17">
        <v>31.5</v>
      </c>
      <c r="L845" s="20">
        <f t="shared" si="1183"/>
        <v>17.728983333333332</v>
      </c>
      <c r="M845" s="20">
        <f t="shared" si="1184"/>
        <v>59.325416666666669</v>
      </c>
      <c r="N845" s="16">
        <f t="shared" si="1185"/>
        <v>90784.619159399066</v>
      </c>
      <c r="O845" s="16">
        <f t="shared" si="1186"/>
        <v>110911.450263729</v>
      </c>
      <c r="P845" s="22">
        <f t="shared" si="1139"/>
        <v>1.274993333315904</v>
      </c>
      <c r="Q845" s="11">
        <f t="shared" si="1140"/>
        <v>5075.9733982841763</v>
      </c>
      <c r="R845" s="7">
        <f t="shared" si="1143"/>
        <v>825</v>
      </c>
      <c r="S845" s="11">
        <f t="shared" si="1141"/>
        <v>10016.58750594744</v>
      </c>
      <c r="T845" s="11">
        <f t="shared" si="1142"/>
        <v>13021.563757731672</v>
      </c>
      <c r="AA845" s="4">
        <v>9</v>
      </c>
      <c r="AB845" s="4">
        <f t="shared" si="1187"/>
        <v>9</v>
      </c>
      <c r="AC845" s="3">
        <f t="shared" si="1188"/>
        <v>17</v>
      </c>
      <c r="AD845" s="42">
        <f t="shared" si="1189"/>
        <v>43.738999999999997</v>
      </c>
      <c r="AE845" s="3">
        <f t="shared" si="1190"/>
        <v>59</v>
      </c>
      <c r="AF845" s="42">
        <f t="shared" si="1191"/>
        <v>19.524999999999999</v>
      </c>
      <c r="AJ845" s="3">
        <v>8</v>
      </c>
      <c r="AK845" s="57" t="s">
        <v>2998</v>
      </c>
      <c r="AL845" t="s">
        <v>444</v>
      </c>
    </row>
    <row r="846" spans="2:38" x14ac:dyDescent="0.2">
      <c r="B846" s="4">
        <v>7</v>
      </c>
      <c r="C846" s="13" t="s">
        <v>1225</v>
      </c>
      <c r="D846" s="29">
        <v>1609986</v>
      </c>
      <c r="E846" s="29">
        <v>6580026</v>
      </c>
      <c r="F846" s="23">
        <v>17</v>
      </c>
      <c r="G846" s="10">
        <v>44</v>
      </c>
      <c r="H846" s="38">
        <v>14.22</v>
      </c>
      <c r="I846" s="8">
        <v>59</v>
      </c>
      <c r="J846" s="8">
        <v>19</v>
      </c>
      <c r="K846" s="17">
        <v>36.119999999999997</v>
      </c>
      <c r="L846" s="20">
        <f t="shared" si="1183"/>
        <v>17.737283333333334</v>
      </c>
      <c r="M846" s="20">
        <f t="shared" si="1184"/>
        <v>59.326700000000002</v>
      </c>
      <c r="N846" s="16">
        <f t="shared" si="1185"/>
        <v>90768.466046566697</v>
      </c>
      <c r="O846" s="16">
        <f t="shared" si="1186"/>
        <v>110911.71428715906</v>
      </c>
      <c r="P846" s="22">
        <f t="shared" si="1139"/>
        <v>0.49300405677844072</v>
      </c>
      <c r="Q846" s="11">
        <f t="shared" si="1140"/>
        <v>5076.466402340955</v>
      </c>
      <c r="R846" s="7">
        <f t="shared" si="1143"/>
        <v>826</v>
      </c>
      <c r="S846" s="11">
        <f t="shared" si="1141"/>
        <v>10005.432570231325</v>
      </c>
      <c r="T846" s="11">
        <f t="shared" si="1142"/>
        <v>13007.062341300723</v>
      </c>
      <c r="U846" s="4">
        <v>9</v>
      </c>
      <c r="AB846" s="4">
        <f t="shared" si="1187"/>
        <v>9</v>
      </c>
      <c r="AC846" s="3">
        <f t="shared" si="1188"/>
        <v>17</v>
      </c>
      <c r="AD846" s="42">
        <f t="shared" si="1189"/>
        <v>44.237000000000002</v>
      </c>
      <c r="AE846" s="3">
        <f t="shared" si="1190"/>
        <v>59</v>
      </c>
      <c r="AF846" s="42">
        <f t="shared" si="1191"/>
        <v>19.602</v>
      </c>
      <c r="AG846" s="4">
        <v>1</v>
      </c>
      <c r="AJ846" s="3">
        <v>9</v>
      </c>
      <c r="AK846" s="57" t="s">
        <v>2998</v>
      </c>
      <c r="AL846" t="s">
        <v>444</v>
      </c>
    </row>
    <row r="847" spans="2:38" x14ac:dyDescent="0.2">
      <c r="B847" s="4">
        <v>7</v>
      </c>
      <c r="C847" s="13" t="s">
        <v>1226</v>
      </c>
      <c r="D847" s="29">
        <v>1609556</v>
      </c>
      <c r="E847" s="29">
        <v>6580222</v>
      </c>
      <c r="F847" s="23">
        <v>17</v>
      </c>
      <c r="G847" s="10">
        <v>43</v>
      </c>
      <c r="H847" s="38">
        <v>47.34</v>
      </c>
      <c r="I847" s="8">
        <v>59</v>
      </c>
      <c r="J847" s="8">
        <v>19</v>
      </c>
      <c r="K847" s="17">
        <v>42.84</v>
      </c>
      <c r="L847" s="20">
        <f t="shared" si="1183"/>
        <v>17.729816666666668</v>
      </c>
      <c r="M847" s="20">
        <f t="shared" si="1184"/>
        <v>59.328566666666667</v>
      </c>
      <c r="N847" s="16">
        <f t="shared" si="1185"/>
        <v>90782.438998711208</v>
      </c>
      <c r="O847" s="16">
        <f t="shared" si="1186"/>
        <v>110911.52828569936</v>
      </c>
      <c r="P847" s="22">
        <f t="shared" si="1139"/>
        <v>0.47256322328340367</v>
      </c>
      <c r="Q847" s="11">
        <f t="shared" si="1140"/>
        <v>5076.9389655642381</v>
      </c>
      <c r="R847" s="7">
        <f t="shared" si="1143"/>
        <v>827</v>
      </c>
      <c r="S847" s="11">
        <f t="shared" si="1141"/>
        <v>9994.2643723562032</v>
      </c>
      <c r="T847" s="11">
        <f t="shared" si="1142"/>
        <v>12992.543684063065</v>
      </c>
      <c r="AB847" s="4">
        <f t="shared" si="1187"/>
        <v>0</v>
      </c>
      <c r="AC847" s="3">
        <f t="shared" si="1188"/>
        <v>17</v>
      </c>
      <c r="AD847" s="42">
        <f t="shared" si="1189"/>
        <v>43.789000000000001</v>
      </c>
      <c r="AE847" s="3">
        <f t="shared" si="1190"/>
        <v>59</v>
      </c>
      <c r="AF847" s="42">
        <f t="shared" si="1191"/>
        <v>19.713999999999999</v>
      </c>
      <c r="AJ847" s="3">
        <v>9</v>
      </c>
      <c r="AK847" s="57" t="s">
        <v>2998</v>
      </c>
      <c r="AL847" t="s">
        <v>444</v>
      </c>
    </row>
    <row r="848" spans="2:38" x14ac:dyDescent="0.2">
      <c r="B848" s="4">
        <v>7</v>
      </c>
      <c r="C848" s="13" t="s">
        <v>1227</v>
      </c>
      <c r="D848" s="29">
        <v>1607518</v>
      </c>
      <c r="E848" s="29">
        <v>6581461</v>
      </c>
      <c r="F848" s="23">
        <v>17</v>
      </c>
      <c r="G848" s="10">
        <v>41</v>
      </c>
      <c r="H848" s="38">
        <v>40.74</v>
      </c>
      <c r="I848" s="8">
        <v>59</v>
      </c>
      <c r="J848" s="8">
        <v>20</v>
      </c>
      <c r="K848" s="17">
        <v>24.78</v>
      </c>
      <c r="L848" s="20">
        <f t="shared" si="1183"/>
        <v>17.694649999999999</v>
      </c>
      <c r="M848" s="20">
        <f t="shared" si="1184"/>
        <v>59.34021666666667</v>
      </c>
      <c r="N848" s="16">
        <f t="shared" si="1185"/>
        <v>90847.685599884717</v>
      </c>
      <c r="O848" s="16">
        <f t="shared" si="1186"/>
        <v>110910.63312037115</v>
      </c>
      <c r="P848" s="22">
        <f t="shared" si="1139"/>
        <v>2.3850712777608973</v>
      </c>
      <c r="Q848" s="11">
        <f t="shared" si="1140"/>
        <v>5079.3240368419993</v>
      </c>
      <c r="R848" s="7">
        <f t="shared" si="1143"/>
        <v>828</v>
      </c>
      <c r="S848" s="11">
        <f t="shared" si="1141"/>
        <v>9986.8834927279895</v>
      </c>
      <c r="T848" s="11">
        <f t="shared" si="1142"/>
        <v>12982.948540546387</v>
      </c>
      <c r="AB848" s="4">
        <f t="shared" si="1187"/>
        <v>0</v>
      </c>
      <c r="AC848" s="3">
        <f t="shared" si="1188"/>
        <v>17</v>
      </c>
      <c r="AD848" s="42">
        <f t="shared" si="1189"/>
        <v>41.679000000000002</v>
      </c>
      <c r="AE848" s="3">
        <f t="shared" si="1190"/>
        <v>59</v>
      </c>
      <c r="AF848" s="42">
        <f t="shared" si="1191"/>
        <v>20.413</v>
      </c>
      <c r="AJ848" s="3">
        <v>9</v>
      </c>
      <c r="AK848" s="57" t="s">
        <v>2998</v>
      </c>
      <c r="AL848" t="s">
        <v>432</v>
      </c>
    </row>
    <row r="849" spans="2:38" x14ac:dyDescent="0.2">
      <c r="B849" s="4">
        <v>7</v>
      </c>
      <c r="C849" s="13" t="s">
        <v>1228</v>
      </c>
      <c r="D849" s="29">
        <v>1606169</v>
      </c>
      <c r="E849" s="29">
        <v>6585201</v>
      </c>
      <c r="F849" s="23">
        <v>17</v>
      </c>
      <c r="G849" s="10">
        <v>40</v>
      </c>
      <c r="H849" s="38">
        <v>22.14</v>
      </c>
      <c r="I849" s="8">
        <v>59</v>
      </c>
      <c r="J849" s="8">
        <v>22</v>
      </c>
      <c r="K849" s="17">
        <v>26.82</v>
      </c>
      <c r="L849" s="20">
        <f t="shared" si="1183"/>
        <v>17.672816666666666</v>
      </c>
      <c r="M849" s="20">
        <f t="shared" si="1184"/>
        <v>59.374116666666666</v>
      </c>
      <c r="N849" s="16">
        <f t="shared" si="1185"/>
        <v>90883.588637540335</v>
      </c>
      <c r="O849" s="16">
        <f t="shared" si="1186"/>
        <v>110910.29845496648</v>
      </c>
      <c r="P849" s="22">
        <f t="shared" si="1139"/>
        <v>3.9758522356848225</v>
      </c>
      <c r="Q849" s="11">
        <f t="shared" si="1140"/>
        <v>5083.2998890776844</v>
      </c>
      <c r="R849" s="7">
        <f t="shared" si="1143"/>
        <v>829</v>
      </c>
      <c r="S849" s="11">
        <f t="shared" si="1141"/>
        <v>9982.6444142562978</v>
      </c>
      <c r="T849" s="11">
        <f t="shared" si="1142"/>
        <v>12977.437738533188</v>
      </c>
      <c r="W849" s="4">
        <v>9</v>
      </c>
      <c r="AA849" s="4">
        <v>9</v>
      </c>
      <c r="AB849" s="4">
        <f>SUM(U849:AA849)+AB850</f>
        <v>27</v>
      </c>
      <c r="AC849" s="3">
        <f t="shared" si="1188"/>
        <v>17</v>
      </c>
      <c r="AD849" s="42">
        <f t="shared" si="1189"/>
        <v>40.369</v>
      </c>
      <c r="AE849" s="3">
        <f t="shared" si="1190"/>
        <v>59</v>
      </c>
      <c r="AF849" s="42">
        <f t="shared" si="1191"/>
        <v>22.446999999999999</v>
      </c>
      <c r="AJ849" s="3">
        <v>9</v>
      </c>
      <c r="AK849" s="57" t="s">
        <v>2998</v>
      </c>
      <c r="AL849" t="s">
        <v>151</v>
      </c>
    </row>
    <row r="850" spans="2:38" x14ac:dyDescent="0.2">
      <c r="B850" s="4">
        <v>7</v>
      </c>
      <c r="C850" s="13" t="s">
        <v>1229</v>
      </c>
      <c r="D850" s="29">
        <v>1606161</v>
      </c>
      <c r="E850" s="29">
        <v>6585200</v>
      </c>
      <c r="F850" s="23">
        <v>17</v>
      </c>
      <c r="G850" s="10">
        <v>40</v>
      </c>
      <c r="H850" s="38">
        <v>21.6</v>
      </c>
      <c r="I850" s="8">
        <v>59</v>
      </c>
      <c r="J850" s="8">
        <v>22</v>
      </c>
      <c r="K850" s="17">
        <v>26.76</v>
      </c>
      <c r="L850" s="20">
        <f t="shared" si="1183"/>
        <v>17.672666666666668</v>
      </c>
      <c r="M850" s="20">
        <f t="shared" si="1184"/>
        <v>59.374099999999999</v>
      </c>
      <c r="N850" s="16">
        <f t="shared" si="1185"/>
        <v>90883.907352219991</v>
      </c>
      <c r="O850" s="16">
        <f t="shared" si="1186"/>
        <v>110910.3127457932</v>
      </c>
      <c r="P850" s="22">
        <f t="shared" si="1139"/>
        <v>8.0622577482985496E-3</v>
      </c>
      <c r="Q850" s="11">
        <f t="shared" si="1140"/>
        <v>5083.3079513354323</v>
      </c>
      <c r="R850" s="7">
        <f t="shared" si="1143"/>
        <v>830</v>
      </c>
      <c r="S850" s="11">
        <f t="shared" si="1141"/>
        <v>9970.6329455109444</v>
      </c>
      <c r="T850" s="11">
        <f t="shared" si="1142"/>
        <v>12961.822829164228</v>
      </c>
      <c r="W850" s="4">
        <v>9</v>
      </c>
      <c r="AB850" s="4">
        <f t="shared" si="1187"/>
        <v>9</v>
      </c>
      <c r="AC850" s="3">
        <f t="shared" si="1188"/>
        <v>17</v>
      </c>
      <c r="AD850" s="42">
        <f t="shared" si="1189"/>
        <v>40.36</v>
      </c>
      <c r="AE850" s="3">
        <f t="shared" si="1190"/>
        <v>59</v>
      </c>
      <c r="AF850" s="42">
        <f t="shared" si="1191"/>
        <v>22.446000000000002</v>
      </c>
      <c r="AJ850" s="3">
        <v>9</v>
      </c>
      <c r="AK850" s="57" t="s">
        <v>2998</v>
      </c>
      <c r="AL850" t="s">
        <v>151</v>
      </c>
    </row>
    <row r="851" spans="2:38" x14ac:dyDescent="0.2">
      <c r="B851" s="4">
        <v>9</v>
      </c>
      <c r="C851" s="13" t="s">
        <v>2962</v>
      </c>
      <c r="D851" s="29">
        <v>1605137</v>
      </c>
      <c r="E851" s="29">
        <v>6587111</v>
      </c>
      <c r="F851" s="23"/>
      <c r="G851" s="10"/>
      <c r="H851" s="38"/>
      <c r="I851" s="8"/>
      <c r="J851" s="8"/>
      <c r="K851" s="17"/>
      <c r="L851" s="20"/>
      <c r="M851" s="20"/>
      <c r="N851" s="16"/>
      <c r="O851" s="16"/>
      <c r="P851" s="22">
        <f t="shared" si="1139"/>
        <v>2.1680629603404049</v>
      </c>
      <c r="Q851" s="11">
        <f t="shared" si="1140"/>
        <v>5085.476014295773</v>
      </c>
      <c r="R851" s="7">
        <f t="shared" si="1143"/>
        <v>831</v>
      </c>
      <c r="S851" s="11">
        <f t="shared" si="1141"/>
        <v>9962.8820111594687</v>
      </c>
      <c r="T851" s="11">
        <f t="shared" si="1142"/>
        <v>12951.74661450731</v>
      </c>
      <c r="AB851" s="4">
        <f t="shared" ref="AB851" si="1192">SUM(U851:AA851)</f>
        <v>0</v>
      </c>
      <c r="AC851" s="3">
        <f t="shared" ref="AC851" si="1193">F851</f>
        <v>0</v>
      </c>
      <c r="AD851" s="42">
        <f t="shared" ref="AD851" si="1194">G851+H851/60</f>
        <v>0</v>
      </c>
      <c r="AE851" s="3">
        <f t="shared" ref="AE851" si="1195">I851</f>
        <v>0</v>
      </c>
      <c r="AF851" s="42">
        <f t="shared" ref="AF851" si="1196">J851+K851/60</f>
        <v>0</v>
      </c>
      <c r="AJ851" s="3">
        <v>9</v>
      </c>
      <c r="AK851" s="57" t="s">
        <v>2998</v>
      </c>
      <c r="AL851" s="13" t="s">
        <v>2963</v>
      </c>
    </row>
    <row r="852" spans="2:38" x14ac:dyDescent="0.2">
      <c r="B852" s="4">
        <v>7</v>
      </c>
      <c r="C852" s="13" t="s">
        <v>1230</v>
      </c>
      <c r="D852" s="29">
        <v>1603461</v>
      </c>
      <c r="E852" s="29">
        <v>6588248</v>
      </c>
      <c r="F852" s="23">
        <v>17</v>
      </c>
      <c r="G852" s="10">
        <v>37</v>
      </c>
      <c r="H852" s="38">
        <v>36</v>
      </c>
      <c r="I852" s="8">
        <v>59</v>
      </c>
      <c r="J852" s="8">
        <v>24</v>
      </c>
      <c r="K852" s="17">
        <v>7.62</v>
      </c>
      <c r="L852" s="20">
        <f t="shared" si="1183"/>
        <v>17.626666666666665</v>
      </c>
      <c r="M852" s="20">
        <f t="shared" si="1184"/>
        <v>59.402116666666664</v>
      </c>
      <c r="N852" s="16">
        <f t="shared" si="1185"/>
        <v>90967.908472012117</v>
      </c>
      <c r="O852" s="16">
        <f t="shared" si="1186"/>
        <v>110909.31383758211</v>
      </c>
      <c r="P852" s="22">
        <f t="shared" si="1139"/>
        <v>2.0252765243294557</v>
      </c>
      <c r="Q852" s="11">
        <f t="shared" si="1140"/>
        <v>5087.5012908201024</v>
      </c>
      <c r="R852" s="7">
        <f t="shared" si="1143"/>
        <v>832</v>
      </c>
      <c r="S852" s="11">
        <f t="shared" si="1141"/>
        <v>9954.8703142489503</v>
      </c>
      <c r="T852" s="11">
        <f t="shared" si="1142"/>
        <v>12941.331408523636</v>
      </c>
      <c r="AB852" s="4">
        <f t="shared" si="1187"/>
        <v>0</v>
      </c>
      <c r="AC852" s="3">
        <f t="shared" si="1188"/>
        <v>17</v>
      </c>
      <c r="AD852" s="42">
        <f t="shared" si="1189"/>
        <v>37.6</v>
      </c>
      <c r="AE852" s="3">
        <f t="shared" si="1190"/>
        <v>59</v>
      </c>
      <c r="AF852" s="42">
        <f t="shared" si="1191"/>
        <v>24.126999999999999</v>
      </c>
      <c r="AJ852" s="3">
        <v>8</v>
      </c>
      <c r="AK852" s="57" t="s">
        <v>2998</v>
      </c>
      <c r="AL852" t="s">
        <v>26</v>
      </c>
    </row>
    <row r="853" spans="2:38" x14ac:dyDescent="0.2">
      <c r="B853" s="4">
        <v>7</v>
      </c>
      <c r="C853" s="13" t="s">
        <v>1231</v>
      </c>
      <c r="D853" s="29">
        <v>1608156</v>
      </c>
      <c r="E853" s="29">
        <v>6589258</v>
      </c>
      <c r="F853" s="23">
        <v>17</v>
      </c>
      <c r="G853" s="10">
        <v>42</v>
      </c>
      <c r="H853" s="38">
        <v>35.22</v>
      </c>
      <c r="I853" s="8">
        <v>59</v>
      </c>
      <c r="J853" s="8">
        <v>24</v>
      </c>
      <c r="K853" s="17">
        <v>36</v>
      </c>
      <c r="L853" s="20">
        <f t="shared" si="1183"/>
        <v>17.709783333333334</v>
      </c>
      <c r="M853" s="20">
        <f t="shared" si="1184"/>
        <v>59.41</v>
      </c>
      <c r="N853" s="16">
        <f t="shared" si="1185"/>
        <v>90806.079878635821</v>
      </c>
      <c r="O853" s="16">
        <f t="shared" si="1186"/>
        <v>110911.59737417944</v>
      </c>
      <c r="P853" s="22">
        <f t="shared" si="1139"/>
        <v>4.8024082500345591</v>
      </c>
      <c r="Q853" s="11">
        <f t="shared" si="1140"/>
        <v>5092.3036990701366</v>
      </c>
      <c r="R853" s="7">
        <f t="shared" si="1143"/>
        <v>833</v>
      </c>
      <c r="S853" s="11">
        <f t="shared" si="1141"/>
        <v>9952.3054286748902</v>
      </c>
      <c r="T853" s="11">
        <f t="shared" si="1142"/>
        <v>12937.997057277358</v>
      </c>
      <c r="AB853" s="4">
        <f t="shared" si="1187"/>
        <v>0</v>
      </c>
      <c r="AC853" s="3">
        <f t="shared" si="1188"/>
        <v>17</v>
      </c>
      <c r="AD853" s="42">
        <f t="shared" si="1189"/>
        <v>42.587000000000003</v>
      </c>
      <c r="AE853" s="3">
        <f t="shared" si="1190"/>
        <v>59</v>
      </c>
      <c r="AF853" s="42">
        <f t="shared" si="1191"/>
        <v>24.6</v>
      </c>
      <c r="AJ853" s="3">
        <v>8</v>
      </c>
      <c r="AK853" s="57" t="s">
        <v>2998</v>
      </c>
      <c r="AL853" t="s">
        <v>580</v>
      </c>
    </row>
    <row r="854" spans="2:38" x14ac:dyDescent="0.2">
      <c r="B854" s="4">
        <v>9</v>
      </c>
      <c r="C854" s="13" t="s">
        <v>1232</v>
      </c>
      <c r="D854" s="29">
        <v>1607800</v>
      </c>
      <c r="E854" s="29">
        <v>6587108</v>
      </c>
      <c r="F854" s="23">
        <v>17</v>
      </c>
      <c r="G854" s="10">
        <v>42</v>
      </c>
      <c r="H854" s="38">
        <v>8.82</v>
      </c>
      <c r="I854" s="8">
        <v>59</v>
      </c>
      <c r="J854" s="8">
        <v>23</v>
      </c>
      <c r="K854" s="17">
        <v>26.88</v>
      </c>
      <c r="L854" s="20">
        <f t="shared" si="1183"/>
        <v>17.702449999999999</v>
      </c>
      <c r="M854" s="20">
        <f t="shared" si="1184"/>
        <v>59.390799999999999</v>
      </c>
      <c r="N854" s="16">
        <f t="shared" si="1185"/>
        <v>90823.586565701364</v>
      </c>
      <c r="O854" s="16">
        <f t="shared" si="1186"/>
        <v>110911.25224782289</v>
      </c>
      <c r="P854" s="22">
        <f t="shared" si="1139"/>
        <v>2.1792741911012481</v>
      </c>
      <c r="Q854" s="11">
        <f t="shared" si="1140"/>
        <v>5094.4829732612379</v>
      </c>
      <c r="R854" s="7">
        <f t="shared" si="1143"/>
        <v>834</v>
      </c>
      <c r="S854" s="11">
        <f t="shared" si="1141"/>
        <v>9944.6262355746949</v>
      </c>
      <c r="T854" s="11">
        <f t="shared" si="1142"/>
        <v>12928.014106247103</v>
      </c>
      <c r="AB854" s="4">
        <f t="shared" si="1187"/>
        <v>0</v>
      </c>
      <c r="AC854" s="3">
        <f t="shared" si="1188"/>
        <v>17</v>
      </c>
      <c r="AD854" s="42">
        <f t="shared" si="1189"/>
        <v>42.146999999999998</v>
      </c>
      <c r="AE854" s="3">
        <f t="shared" si="1190"/>
        <v>59</v>
      </c>
      <c r="AF854" s="42">
        <f t="shared" si="1191"/>
        <v>23.448</v>
      </c>
      <c r="AJ854" s="3">
        <v>9</v>
      </c>
      <c r="AK854" s="57" t="s">
        <v>2998</v>
      </c>
      <c r="AL854" t="s">
        <v>27</v>
      </c>
    </row>
    <row r="855" spans="2:38" x14ac:dyDescent="0.2">
      <c r="B855" s="4">
        <v>9</v>
      </c>
      <c r="C855" s="13" t="s">
        <v>1233</v>
      </c>
      <c r="D855" s="29">
        <v>1607806</v>
      </c>
      <c r="E855" s="29">
        <v>6587122</v>
      </c>
      <c r="F855" s="23">
        <v>17</v>
      </c>
      <c r="G855" s="10">
        <v>42</v>
      </c>
      <c r="H855" s="38">
        <v>9.18</v>
      </c>
      <c r="I855" s="8">
        <v>59</v>
      </c>
      <c r="J855" s="8">
        <v>23</v>
      </c>
      <c r="K855" s="17">
        <v>27.36</v>
      </c>
      <c r="L855" s="20">
        <f t="shared" si="1183"/>
        <v>17.702549999999999</v>
      </c>
      <c r="M855" s="20">
        <f t="shared" si="1184"/>
        <v>59.390933333333336</v>
      </c>
      <c r="N855" s="16">
        <f t="shared" si="1185"/>
        <v>90823.4124462295</v>
      </c>
      <c r="O855" s="16">
        <f t="shared" si="1186"/>
        <v>110911.23897699312</v>
      </c>
      <c r="P855" s="22">
        <f t="shared" si="1139"/>
        <v>1.5231546211727818E-2</v>
      </c>
      <c r="Q855" s="11">
        <f t="shared" si="1140"/>
        <v>5094.4982048074498</v>
      </c>
      <c r="R855" s="7">
        <f t="shared" si="1143"/>
        <v>835</v>
      </c>
      <c r="S855" s="11">
        <f t="shared" si="1141"/>
        <v>9932.7462005108118</v>
      </c>
      <c r="T855" s="11">
        <f t="shared" si="1142"/>
        <v>12912.570060664057</v>
      </c>
      <c r="AB855" s="4">
        <f t="shared" si="1187"/>
        <v>0</v>
      </c>
      <c r="AC855" s="3">
        <f t="shared" si="1188"/>
        <v>17</v>
      </c>
      <c r="AD855" s="42">
        <f t="shared" si="1189"/>
        <v>42.152999999999999</v>
      </c>
      <c r="AE855" s="3">
        <f t="shared" si="1190"/>
        <v>59</v>
      </c>
      <c r="AF855" s="42">
        <f t="shared" si="1191"/>
        <v>23.456</v>
      </c>
      <c r="AJ855" s="3">
        <v>9</v>
      </c>
      <c r="AK855" s="57" t="s">
        <v>2998</v>
      </c>
      <c r="AL855" t="s">
        <v>27</v>
      </c>
    </row>
    <row r="856" spans="2:38" x14ac:dyDescent="0.2">
      <c r="B856" s="4">
        <v>9</v>
      </c>
      <c r="C856" s="13" t="s">
        <v>1234</v>
      </c>
      <c r="D856" s="29">
        <v>1607808</v>
      </c>
      <c r="E856" s="29">
        <v>6587121</v>
      </c>
      <c r="F856" s="23">
        <v>17</v>
      </c>
      <c r="G856" s="10">
        <v>42</v>
      </c>
      <c r="H856" s="38">
        <v>9.3000000000000007</v>
      </c>
      <c r="I856" s="8">
        <v>59</v>
      </c>
      <c r="J856" s="8">
        <v>23</v>
      </c>
      <c r="K856" s="17">
        <v>27.3</v>
      </c>
      <c r="L856" s="20">
        <f t="shared" si="1183"/>
        <v>17.702583333333333</v>
      </c>
      <c r="M856" s="20">
        <f t="shared" si="1184"/>
        <v>59.390916666666669</v>
      </c>
      <c r="N856" s="16">
        <f t="shared" si="1185"/>
        <v>90823.3544068427</v>
      </c>
      <c r="O856" s="16">
        <f t="shared" si="1186"/>
        <v>110911.25326403728</v>
      </c>
      <c r="P856" s="22">
        <f t="shared" si="1139"/>
        <v>2.2360679774997899E-3</v>
      </c>
      <c r="Q856" s="11">
        <f t="shared" si="1140"/>
        <v>5094.5004408754276</v>
      </c>
      <c r="R856" s="7">
        <f t="shared" si="1143"/>
        <v>836</v>
      </c>
      <c r="S856" s="11">
        <f t="shared" si="1141"/>
        <v>9920.8692795995175</v>
      </c>
      <c r="T856" s="11">
        <f t="shared" si="1142"/>
        <v>12897.130063479373</v>
      </c>
      <c r="AB856" s="4">
        <f t="shared" si="1187"/>
        <v>0</v>
      </c>
      <c r="AC856" s="3">
        <f t="shared" si="1188"/>
        <v>17</v>
      </c>
      <c r="AD856" s="42">
        <f t="shared" si="1189"/>
        <v>42.155000000000001</v>
      </c>
      <c r="AE856" s="3">
        <f t="shared" si="1190"/>
        <v>59</v>
      </c>
      <c r="AF856" s="42">
        <f t="shared" si="1191"/>
        <v>23.454999999999998</v>
      </c>
      <c r="AJ856" s="3">
        <v>9</v>
      </c>
      <c r="AK856" s="57" t="s">
        <v>2998</v>
      </c>
      <c r="AL856" t="s">
        <v>27</v>
      </c>
    </row>
    <row r="857" spans="2:38" x14ac:dyDescent="0.2">
      <c r="B857" s="4">
        <v>9</v>
      </c>
      <c r="C857" s="13" t="s">
        <v>1235</v>
      </c>
      <c r="D857" s="29">
        <v>1607808</v>
      </c>
      <c r="E857" s="29">
        <v>6587119</v>
      </c>
      <c r="F857" s="23">
        <v>17.420000000000002</v>
      </c>
      <c r="G857" s="10">
        <v>42</v>
      </c>
      <c r="H857" s="38">
        <v>9.3000000000000007</v>
      </c>
      <c r="I857" s="8">
        <v>59</v>
      </c>
      <c r="J857" s="8">
        <v>23</v>
      </c>
      <c r="K857" s="17">
        <v>27.24</v>
      </c>
      <c r="L857" s="20">
        <f t="shared" si="1183"/>
        <v>18.122583333333335</v>
      </c>
      <c r="M857" s="20">
        <f t="shared" si="1184"/>
        <v>59.390900000000002</v>
      </c>
      <c r="N857" s="16">
        <f t="shared" si="1185"/>
        <v>88718.477406182879</v>
      </c>
      <c r="O857" s="16">
        <f t="shared" si="1186"/>
        <v>110911.25071349314</v>
      </c>
      <c r="P857" s="22">
        <f t="shared" si="1139"/>
        <v>2E-3</v>
      </c>
      <c r="Q857" s="11">
        <f t="shared" si="1140"/>
        <v>5094.502440875428</v>
      </c>
      <c r="R857" s="7">
        <f t="shared" si="1143"/>
        <v>837</v>
      </c>
      <c r="S857" s="11">
        <f t="shared" si="1141"/>
        <v>9909.0202792654673</v>
      </c>
      <c r="T857" s="11">
        <f t="shared" si="1142"/>
        <v>12881.726363045107</v>
      </c>
      <c r="AB857" s="4">
        <f t="shared" si="1187"/>
        <v>0</v>
      </c>
      <c r="AC857" s="3">
        <f t="shared" si="1188"/>
        <v>17.420000000000002</v>
      </c>
      <c r="AD857" s="42">
        <f t="shared" si="1189"/>
        <v>42.155000000000001</v>
      </c>
      <c r="AE857" s="3">
        <f t="shared" si="1190"/>
        <v>59</v>
      </c>
      <c r="AF857" s="42">
        <f t="shared" si="1191"/>
        <v>23.454000000000001</v>
      </c>
      <c r="AJ857" s="3">
        <v>9</v>
      </c>
      <c r="AK857" s="57" t="s">
        <v>2998</v>
      </c>
      <c r="AL857" t="s">
        <v>27</v>
      </c>
    </row>
    <row r="858" spans="2:38" x14ac:dyDescent="0.2">
      <c r="B858" s="4">
        <v>9</v>
      </c>
      <c r="C858" s="13" t="s">
        <v>1237</v>
      </c>
      <c r="D858" s="29">
        <v>1607801</v>
      </c>
      <c r="E858" s="29">
        <v>6587129</v>
      </c>
      <c r="F858" s="23">
        <v>17</v>
      </c>
      <c r="G858" s="10">
        <v>42</v>
      </c>
      <c r="H858" s="38">
        <v>8.8800000000000008</v>
      </c>
      <c r="I858" s="8">
        <v>59</v>
      </c>
      <c r="J858" s="8">
        <v>23</v>
      </c>
      <c r="K858" s="17">
        <v>27.6</v>
      </c>
      <c r="L858" s="20">
        <f t="shared" si="1183"/>
        <v>17.702466666666666</v>
      </c>
      <c r="M858" s="20">
        <f t="shared" si="1184"/>
        <v>59.390999999999998</v>
      </c>
      <c r="N858" s="16">
        <f t="shared" si="1185"/>
        <v>90823.557545652773</v>
      </c>
      <c r="O858" s="16">
        <f t="shared" si="1186"/>
        <v>110911.23234160058</v>
      </c>
      <c r="P858" s="22">
        <f t="shared" si="1139"/>
        <v>1.2206555615733703E-2</v>
      </c>
      <c r="Q858" s="11">
        <f t="shared" si="1140"/>
        <v>5094.5146474310441</v>
      </c>
      <c r="R858" s="7">
        <f t="shared" si="1143"/>
        <v>838</v>
      </c>
      <c r="S858" s="11">
        <f t="shared" si="1141"/>
        <v>9897.2193866560137</v>
      </c>
      <c r="T858" s="11">
        <f t="shared" si="1142"/>
        <v>12866.385202652818</v>
      </c>
      <c r="AB858" s="4">
        <f t="shared" si="1187"/>
        <v>0</v>
      </c>
      <c r="AC858" s="3">
        <f t="shared" si="1188"/>
        <v>17</v>
      </c>
      <c r="AD858" s="42">
        <f t="shared" si="1189"/>
        <v>42.148000000000003</v>
      </c>
      <c r="AE858" s="3">
        <f t="shared" si="1190"/>
        <v>59</v>
      </c>
      <c r="AF858" s="42">
        <f t="shared" si="1191"/>
        <v>23.46</v>
      </c>
      <c r="AJ858" s="3">
        <v>9</v>
      </c>
      <c r="AK858" s="57" t="s">
        <v>2998</v>
      </c>
      <c r="AL858" t="s">
        <v>27</v>
      </c>
    </row>
    <row r="859" spans="2:38" x14ac:dyDescent="0.2">
      <c r="B859" s="4">
        <v>9</v>
      </c>
      <c r="C859" s="13" t="s">
        <v>1236</v>
      </c>
      <c r="D859" s="29">
        <v>1607796</v>
      </c>
      <c r="E859" s="29">
        <v>6587108</v>
      </c>
      <c r="F859" s="23">
        <v>17</v>
      </c>
      <c r="G859" s="10">
        <v>42</v>
      </c>
      <c r="H859" s="38">
        <v>8.52</v>
      </c>
      <c r="I859" s="8">
        <v>59</v>
      </c>
      <c r="J859" s="8">
        <v>23</v>
      </c>
      <c r="K859" s="17">
        <v>26.88</v>
      </c>
      <c r="L859" s="20">
        <f t="shared" si="1183"/>
        <v>17.702366666666666</v>
      </c>
      <c r="M859" s="20">
        <f t="shared" si="1184"/>
        <v>59.390799999999999</v>
      </c>
      <c r="N859" s="16">
        <f t="shared" si="1185"/>
        <v>90823.788156385868</v>
      </c>
      <c r="O859" s="16">
        <f t="shared" si="1186"/>
        <v>110911.25224782289</v>
      </c>
      <c r="P859" s="22">
        <f t="shared" si="1139"/>
        <v>2.1587033144922902E-2</v>
      </c>
      <c r="Q859" s="11">
        <f t="shared" si="1140"/>
        <v>5094.536234464189</v>
      </c>
      <c r="R859" s="7">
        <f t="shared" si="1143"/>
        <v>839</v>
      </c>
      <c r="S859" s="11">
        <f t="shared" si="1141"/>
        <v>9885.4648268268174</v>
      </c>
      <c r="T859" s="11">
        <f t="shared" si="1142"/>
        <v>12851.104274874862</v>
      </c>
      <c r="AB859" s="4">
        <f t="shared" si="1187"/>
        <v>0</v>
      </c>
      <c r="AC859" s="3">
        <f t="shared" si="1188"/>
        <v>17</v>
      </c>
      <c r="AD859" s="42">
        <f t="shared" si="1189"/>
        <v>42.142000000000003</v>
      </c>
      <c r="AE859" s="3">
        <f t="shared" si="1190"/>
        <v>59</v>
      </c>
      <c r="AF859" s="42">
        <f t="shared" si="1191"/>
        <v>23.448</v>
      </c>
      <c r="AJ859" s="3">
        <v>9</v>
      </c>
      <c r="AK859" s="57" t="s">
        <v>2998</v>
      </c>
      <c r="AL859" t="s">
        <v>27</v>
      </c>
    </row>
    <row r="860" spans="2:38" x14ac:dyDescent="0.2">
      <c r="B860" s="4">
        <v>8</v>
      </c>
      <c r="C860" t="s">
        <v>2858</v>
      </c>
      <c r="D860" s="29">
        <v>1607947</v>
      </c>
      <c r="E860" s="29">
        <v>6586808</v>
      </c>
      <c r="F860" s="23"/>
      <c r="G860" s="10"/>
      <c r="H860" s="38"/>
      <c r="I860" s="8"/>
      <c r="J860" s="8"/>
      <c r="K860" s="17"/>
      <c r="L860" s="20"/>
      <c r="M860" s="20"/>
      <c r="N860" s="16"/>
      <c r="O860" s="16"/>
      <c r="P860" s="22">
        <f t="shared" si="1139"/>
        <v>0.33585860119996924</v>
      </c>
      <c r="Q860" s="11">
        <f t="shared" si="1140"/>
        <v>5094.872093065389</v>
      </c>
      <c r="R860" s="7">
        <f t="shared" si="1143"/>
        <v>840</v>
      </c>
      <c r="S860" s="11">
        <f t="shared" si="1141"/>
        <v>9874.34734227435</v>
      </c>
      <c r="T860" s="11">
        <f t="shared" si="1142"/>
        <v>12836.651544956656</v>
      </c>
      <c r="AB860" s="4">
        <f t="shared" ref="AB860" si="1197">SUM(U860:AA860)</f>
        <v>0</v>
      </c>
      <c r="AC860" s="3">
        <f t="shared" ref="AC860" si="1198">F860</f>
        <v>0</v>
      </c>
      <c r="AD860" s="42">
        <f t="shared" ref="AD860" si="1199">G860+H860/60</f>
        <v>0</v>
      </c>
      <c r="AE860" s="3">
        <f t="shared" ref="AE860" si="1200">I860</f>
        <v>0</v>
      </c>
      <c r="AF860" s="42">
        <f t="shared" ref="AF860" si="1201">J860+K860/60</f>
        <v>0</v>
      </c>
      <c r="AJ860" s="3">
        <v>7</v>
      </c>
      <c r="AK860" s="57" t="s">
        <v>2998</v>
      </c>
      <c r="AL860" s="13" t="s">
        <v>2964</v>
      </c>
    </row>
    <row r="861" spans="2:38" x14ac:dyDescent="0.2">
      <c r="B861" s="4">
        <v>8</v>
      </c>
      <c r="C861" s="13" t="s">
        <v>1238</v>
      </c>
      <c r="D861" s="29">
        <v>1606823</v>
      </c>
      <c r="E861" s="29">
        <v>6586647</v>
      </c>
      <c r="F861" s="23">
        <v>17</v>
      </c>
      <c r="G861" s="10">
        <v>41</v>
      </c>
      <c r="H861" s="38">
        <v>6.12</v>
      </c>
      <c r="I861" s="8">
        <v>59</v>
      </c>
      <c r="J861" s="8">
        <v>23</v>
      </c>
      <c r="K861" s="17">
        <v>12.9</v>
      </c>
      <c r="L861" s="20">
        <f t="shared" si="1183"/>
        <v>17.685033333333333</v>
      </c>
      <c r="M861" s="20">
        <f t="shared" si="1184"/>
        <v>59.386916666666664</v>
      </c>
      <c r="N861" s="16">
        <f t="shared" si="1185"/>
        <v>90857.787470007592</v>
      </c>
      <c r="O861" s="16">
        <f t="shared" si="1186"/>
        <v>110910.74212473848</v>
      </c>
      <c r="P861" s="22">
        <f t="shared" si="1139"/>
        <v>1.1354721484915427</v>
      </c>
      <c r="Q861" s="11">
        <f t="shared" si="1140"/>
        <v>5096.0075652138803</v>
      </c>
      <c r="R861" s="7">
        <f t="shared" si="1143"/>
        <v>841</v>
      </c>
      <c r="S861" s="11">
        <f t="shared" si="1141"/>
        <v>9864.8041809372135</v>
      </c>
      <c r="T861" s="11">
        <f t="shared" si="1142"/>
        <v>12824.245435218378</v>
      </c>
      <c r="AB861" s="4">
        <f t="shared" si="1187"/>
        <v>0</v>
      </c>
      <c r="AC861" s="3">
        <f t="shared" si="1188"/>
        <v>17</v>
      </c>
      <c r="AD861" s="42">
        <f t="shared" si="1189"/>
        <v>41.101999999999997</v>
      </c>
      <c r="AE861" s="3">
        <f t="shared" si="1190"/>
        <v>59</v>
      </c>
      <c r="AF861" s="42">
        <f t="shared" si="1191"/>
        <v>23.215</v>
      </c>
      <c r="AJ861" s="3">
        <v>7</v>
      </c>
      <c r="AK861" s="57" t="s">
        <v>2998</v>
      </c>
      <c r="AL861" t="s">
        <v>422</v>
      </c>
    </row>
    <row r="862" spans="2:38" x14ac:dyDescent="0.2">
      <c r="B862" s="4">
        <v>7</v>
      </c>
      <c r="C862" s="13" t="s">
        <v>1239</v>
      </c>
      <c r="D862" s="29">
        <v>1609631</v>
      </c>
      <c r="E862" s="29">
        <v>6584106</v>
      </c>
      <c r="F862" s="23">
        <v>17</v>
      </c>
      <c r="G862" s="10">
        <v>43</v>
      </c>
      <c r="H862" s="38">
        <v>59.22</v>
      </c>
      <c r="I862" s="8">
        <v>59</v>
      </c>
      <c r="J862" s="8">
        <v>21</v>
      </c>
      <c r="K862" s="17">
        <v>48.24</v>
      </c>
      <c r="L862" s="20">
        <f t="shared" si="1183"/>
        <v>17.733116666666668</v>
      </c>
      <c r="M862" s="20">
        <f t="shared" si="1184"/>
        <v>59.363399999999999</v>
      </c>
      <c r="N862" s="16">
        <f t="shared" si="1185"/>
        <v>90769.774442732843</v>
      </c>
      <c r="O862" s="16">
        <f t="shared" si="1186"/>
        <v>110911.87499368298</v>
      </c>
      <c r="P862" s="22">
        <f t="shared" si="1139"/>
        <v>3.7870232373197821</v>
      </c>
      <c r="Q862" s="11">
        <f t="shared" si="1140"/>
        <v>5099.7945884512001</v>
      </c>
      <c r="R862" s="7">
        <f t="shared" si="1143"/>
        <v>842</v>
      </c>
      <c r="S862" s="11">
        <f t="shared" si="1141"/>
        <v>9860.4104394282112</v>
      </c>
      <c r="T862" s="11">
        <f t="shared" si="1142"/>
        <v>12818.533571256676</v>
      </c>
      <c r="V862" s="4">
        <v>9</v>
      </c>
      <c r="AB862" s="4">
        <f>SUM(U862:AA862)+20</f>
        <v>29</v>
      </c>
      <c r="AC862" s="3">
        <f t="shared" si="1188"/>
        <v>17</v>
      </c>
      <c r="AD862" s="42">
        <f t="shared" si="1189"/>
        <v>43.987000000000002</v>
      </c>
      <c r="AE862" s="3">
        <f t="shared" si="1190"/>
        <v>59</v>
      </c>
      <c r="AF862" s="42">
        <f t="shared" si="1191"/>
        <v>21.803999999999998</v>
      </c>
      <c r="AJ862" s="3">
        <v>9</v>
      </c>
      <c r="AK862" s="57" t="s">
        <v>2998</v>
      </c>
      <c r="AL862" t="s">
        <v>2496</v>
      </c>
    </row>
    <row r="863" spans="2:38" x14ac:dyDescent="0.2">
      <c r="B863" s="4">
        <v>7</v>
      </c>
      <c r="C863" s="13" t="s">
        <v>1240</v>
      </c>
      <c r="D863" s="29">
        <v>1608800</v>
      </c>
      <c r="E863" s="29">
        <v>6582452</v>
      </c>
      <c r="F863" s="23">
        <v>17</v>
      </c>
      <c r="G863" s="10">
        <v>43</v>
      </c>
      <c r="H863" s="38">
        <v>3.66</v>
      </c>
      <c r="I863" s="8">
        <v>59</v>
      </c>
      <c r="J863" s="8">
        <v>20</v>
      </c>
      <c r="K863" s="17">
        <v>55.56</v>
      </c>
      <c r="L863" s="20">
        <f t="shared" ref="L863:L888" si="1202">(H863/60+G863)/60+F863</f>
        <v>17.717683333333333</v>
      </c>
      <c r="M863" s="20">
        <f t="shared" ref="M863:M888" si="1203">(K863/60+J863)/60+I863</f>
        <v>59.34876666666667</v>
      </c>
      <c r="N863" s="16">
        <f t="shared" ref="N863:N888" si="1204">D863/L863</f>
        <v>90801.938929186566</v>
      </c>
      <c r="O863" s="16">
        <f t="shared" ref="O863:O888" si="1205">E863/M863</f>
        <v>110911.35283350454</v>
      </c>
      <c r="P863" s="22">
        <f t="shared" si="1139"/>
        <v>1.8510205293296993</v>
      </c>
      <c r="Q863" s="11">
        <f t="shared" si="1140"/>
        <v>5101.6456089805297</v>
      </c>
      <c r="R863" s="7">
        <f t="shared" si="1143"/>
        <v>843</v>
      </c>
      <c r="S863" s="11">
        <f t="shared" si="1141"/>
        <v>9852.2883172245583</v>
      </c>
      <c r="T863" s="11">
        <f t="shared" si="1142"/>
        <v>12807.974812391927</v>
      </c>
      <c r="AB863" s="4">
        <f t="shared" ref="AB863:AB888" si="1206">SUM(U863:AA863)</f>
        <v>0</v>
      </c>
      <c r="AC863" s="3">
        <f t="shared" si="1188"/>
        <v>17</v>
      </c>
      <c r="AD863" s="42">
        <f t="shared" si="1189"/>
        <v>43.061</v>
      </c>
      <c r="AE863" s="3">
        <f t="shared" si="1190"/>
        <v>59</v>
      </c>
      <c r="AF863" s="42">
        <f t="shared" si="1191"/>
        <v>20.925999999999998</v>
      </c>
      <c r="AJ863" s="3">
        <v>8</v>
      </c>
      <c r="AK863" s="57" t="s">
        <v>2998</v>
      </c>
      <c r="AL863" t="s">
        <v>2499</v>
      </c>
    </row>
    <row r="864" spans="2:38" x14ac:dyDescent="0.2">
      <c r="B864" s="4">
        <v>9</v>
      </c>
      <c r="C864" s="13" t="s">
        <v>2497</v>
      </c>
      <c r="D864" s="29">
        <v>1608900</v>
      </c>
      <c r="E864" s="29">
        <v>6582452</v>
      </c>
      <c r="F864" s="23">
        <v>17</v>
      </c>
      <c r="G864" s="10">
        <v>43</v>
      </c>
      <c r="H864" s="38">
        <v>3.66</v>
      </c>
      <c r="I864" s="8">
        <v>59</v>
      </c>
      <c r="J864" s="8">
        <v>20</v>
      </c>
      <c r="K864" s="17">
        <v>55.56</v>
      </c>
      <c r="L864" s="20">
        <f t="shared" ref="L864" si="1207">(H864/60+G864)/60+F864</f>
        <v>17.717683333333333</v>
      </c>
      <c r="M864" s="20">
        <f t="shared" ref="M864" si="1208">(K864/60+J864)/60+I864</f>
        <v>59.34876666666667</v>
      </c>
      <c r="N864" s="16">
        <f t="shared" ref="N864" si="1209">D864/L864</f>
        <v>90807.583007936511</v>
      </c>
      <c r="O864" s="16">
        <f t="shared" ref="O864" si="1210">E864/M864</f>
        <v>110911.35283350454</v>
      </c>
      <c r="P864" s="22">
        <f t="shared" si="1139"/>
        <v>0.1</v>
      </c>
      <c r="Q864" s="11">
        <f t="shared" si="1140"/>
        <v>5101.7456089805301</v>
      </c>
      <c r="R864" s="7">
        <f t="shared" si="1143"/>
        <v>844</v>
      </c>
      <c r="S864" s="11">
        <f t="shared" si="1141"/>
        <v>9840.8078808297414</v>
      </c>
      <c r="T864" s="11">
        <f t="shared" si="1142"/>
        <v>12793.050245078664</v>
      </c>
      <c r="AB864" s="4">
        <f t="shared" ref="AB864" si="1211">SUM(U864:AA864)</f>
        <v>0</v>
      </c>
      <c r="AC864" s="3">
        <f t="shared" ref="AC864" si="1212">F864</f>
        <v>17</v>
      </c>
      <c r="AD864" s="42">
        <f t="shared" ref="AD864" si="1213">G864+H864/60</f>
        <v>43.061</v>
      </c>
      <c r="AE864" s="3">
        <f t="shared" ref="AE864" si="1214">I864</f>
        <v>59</v>
      </c>
      <c r="AF864" s="42">
        <f t="shared" ref="AF864" si="1215">J864+K864/60</f>
        <v>20.925999999999998</v>
      </c>
      <c r="AJ864" s="3">
        <v>8</v>
      </c>
      <c r="AK864" s="57" t="s">
        <v>2998</v>
      </c>
      <c r="AL864" t="s">
        <v>2498</v>
      </c>
    </row>
    <row r="865" spans="1:38" x14ac:dyDescent="0.2">
      <c r="B865" s="4">
        <v>7</v>
      </c>
      <c r="C865" s="13" t="s">
        <v>1241</v>
      </c>
      <c r="D865" s="29">
        <v>1611860</v>
      </c>
      <c r="E865" s="29">
        <v>6582660</v>
      </c>
      <c r="F865" s="23">
        <v>17</v>
      </c>
      <c r="G865" s="10">
        <v>46</v>
      </c>
      <c r="H865" s="38">
        <v>17.52</v>
      </c>
      <c r="I865" s="8">
        <v>59</v>
      </c>
      <c r="J865" s="8">
        <v>20</v>
      </c>
      <c r="K865" s="17">
        <v>59.4</v>
      </c>
      <c r="L865" s="20">
        <f t="shared" si="1202"/>
        <v>17.771533333333334</v>
      </c>
      <c r="M865" s="20">
        <f t="shared" si="1203"/>
        <v>59.349833333333336</v>
      </c>
      <c r="N865" s="16">
        <f t="shared" si="1204"/>
        <v>90698.983017784994</v>
      </c>
      <c r="O865" s="16">
        <f t="shared" si="1205"/>
        <v>110912.86411924774</v>
      </c>
      <c r="P865" s="22">
        <f t="shared" si="1139"/>
        <v>2.9672991086171279</v>
      </c>
      <c r="Q865" s="11">
        <f t="shared" si="1140"/>
        <v>5104.7129080891473</v>
      </c>
      <c r="R865" s="7">
        <f t="shared" si="1143"/>
        <v>845</v>
      </c>
      <c r="S865" s="11">
        <f t="shared" si="1141"/>
        <v>9834.8788335729369</v>
      </c>
      <c r="T865" s="11">
        <f t="shared" si="1142"/>
        <v>12785.342483644818</v>
      </c>
      <c r="U865" s="4">
        <v>9</v>
      </c>
      <c r="AA865" s="4">
        <v>9</v>
      </c>
      <c r="AB865" s="4">
        <f t="shared" si="1206"/>
        <v>18</v>
      </c>
      <c r="AC865" s="3">
        <f t="shared" si="1188"/>
        <v>17</v>
      </c>
      <c r="AD865" s="42">
        <f t="shared" si="1189"/>
        <v>46.292000000000002</v>
      </c>
      <c r="AE865" s="3">
        <f t="shared" si="1190"/>
        <v>59</v>
      </c>
      <c r="AF865" s="42">
        <f t="shared" si="1191"/>
        <v>20.99</v>
      </c>
      <c r="AG865" s="4">
        <v>1</v>
      </c>
      <c r="AJ865" s="3">
        <v>9</v>
      </c>
      <c r="AK865" s="57" t="s">
        <v>2998</v>
      </c>
      <c r="AL865" t="s">
        <v>457</v>
      </c>
    </row>
    <row r="866" spans="1:38" x14ac:dyDescent="0.2">
      <c r="B866" s="4">
        <v>7</v>
      </c>
      <c r="C866" s="13" t="s">
        <v>1242</v>
      </c>
      <c r="D866" s="29">
        <v>1611876</v>
      </c>
      <c r="E866" s="29">
        <v>6579503</v>
      </c>
      <c r="F866" s="23">
        <v>17</v>
      </c>
      <c r="G866" s="10">
        <v>46</v>
      </c>
      <c r="H866" s="38">
        <v>12.66</v>
      </c>
      <c r="I866" s="8">
        <v>59</v>
      </c>
      <c r="J866" s="8">
        <v>19</v>
      </c>
      <c r="K866" s="17">
        <v>17.46</v>
      </c>
      <c r="L866" s="20">
        <f t="shared" si="1202"/>
        <v>17.770183333333332</v>
      </c>
      <c r="M866" s="20">
        <f t="shared" si="1203"/>
        <v>59.321516666666668</v>
      </c>
      <c r="N866" s="16">
        <f t="shared" si="1204"/>
        <v>90706.773799932664</v>
      </c>
      <c r="O866" s="16">
        <f t="shared" si="1205"/>
        <v>110912.5890521455</v>
      </c>
      <c r="P866" s="22">
        <f t="shared" si="1139"/>
        <v>3.1570405445606808</v>
      </c>
      <c r="Q866" s="11">
        <f t="shared" si="1140"/>
        <v>5107.8699486337082</v>
      </c>
      <c r="R866" s="7">
        <f t="shared" si="1143"/>
        <v>846</v>
      </c>
      <c r="S866" s="11">
        <f t="shared" si="1141"/>
        <v>9829.3289318861443</v>
      </c>
      <c r="T866" s="11">
        <f t="shared" si="1142"/>
        <v>12778.127611451988</v>
      </c>
      <c r="AB866" s="4">
        <f t="shared" si="1206"/>
        <v>0</v>
      </c>
      <c r="AC866" s="3">
        <f t="shared" si="1188"/>
        <v>17</v>
      </c>
      <c r="AD866" s="42">
        <f t="shared" si="1189"/>
        <v>46.210999999999999</v>
      </c>
      <c r="AE866" s="3">
        <f t="shared" si="1190"/>
        <v>59</v>
      </c>
      <c r="AF866" s="42">
        <f t="shared" si="1191"/>
        <v>19.291</v>
      </c>
      <c r="AJ866" s="3">
        <v>7</v>
      </c>
      <c r="AK866" s="57" t="s">
        <v>2998</v>
      </c>
      <c r="AL866" t="s">
        <v>137</v>
      </c>
    </row>
    <row r="867" spans="1:38" x14ac:dyDescent="0.2">
      <c r="B867" s="4">
        <v>9</v>
      </c>
      <c r="C867" s="13" t="s">
        <v>1243</v>
      </c>
      <c r="D867" s="29">
        <v>1608845</v>
      </c>
      <c r="E867" s="29">
        <v>6575677</v>
      </c>
      <c r="F867" s="23">
        <v>17</v>
      </c>
      <c r="G867" s="10">
        <v>42</v>
      </c>
      <c r="H867" s="38">
        <v>54.18</v>
      </c>
      <c r="I867" s="8">
        <v>59</v>
      </c>
      <c r="J867" s="8">
        <v>17</v>
      </c>
      <c r="K867" s="17">
        <v>16.739999999999998</v>
      </c>
      <c r="L867" s="20">
        <f t="shared" si="1202"/>
        <v>17.715050000000002</v>
      </c>
      <c r="M867" s="20">
        <f t="shared" si="1203"/>
        <v>59.287983333333337</v>
      </c>
      <c r="N867" s="16">
        <f t="shared" si="1204"/>
        <v>90817.976805033002</v>
      </c>
      <c r="O867" s="16">
        <f t="shared" si="1205"/>
        <v>110910.78883607386</v>
      </c>
      <c r="P867" s="22">
        <f t="shared" ref="P867:P930" si="1216">SQRT(POWER(D867-D866,2)+POWER(E867-E866,2))/1000</f>
        <v>4.8811102220703839</v>
      </c>
      <c r="Q867" s="11">
        <f t="shared" ref="Q867:Q930" si="1217">Q866+P867</f>
        <v>5112.7510588557789</v>
      </c>
      <c r="R867" s="7">
        <f t="shared" si="1143"/>
        <v>847</v>
      </c>
      <c r="S867" s="11">
        <f t="shared" ref="S867:S930" si="1218">Q867/R867*1628</f>
        <v>9827.105931307211</v>
      </c>
      <c r="T867" s="11">
        <f t="shared" ref="T867:T930" si="1219">S867*1.3</f>
        <v>12775.237710699375</v>
      </c>
      <c r="AB867" s="4">
        <f t="shared" si="1206"/>
        <v>0</v>
      </c>
      <c r="AC867" s="3">
        <f t="shared" si="1188"/>
        <v>17</v>
      </c>
      <c r="AD867" s="42">
        <f t="shared" si="1189"/>
        <v>42.902999999999999</v>
      </c>
      <c r="AE867" s="3">
        <f t="shared" si="1190"/>
        <v>59</v>
      </c>
      <c r="AF867" s="42">
        <f t="shared" si="1191"/>
        <v>17.279</v>
      </c>
      <c r="AJ867" s="3">
        <v>9</v>
      </c>
      <c r="AK867" s="3">
        <v>1</v>
      </c>
      <c r="AL867" t="s">
        <v>2500</v>
      </c>
    </row>
    <row r="868" spans="1:38" x14ac:dyDescent="0.2">
      <c r="B868" s="4">
        <v>9</v>
      </c>
      <c r="C868" s="13" t="s">
        <v>1244</v>
      </c>
      <c r="D868" s="29">
        <v>1606279</v>
      </c>
      <c r="E868" s="29">
        <v>6575667</v>
      </c>
      <c r="F868" s="23">
        <v>17</v>
      </c>
      <c r="G868" s="10">
        <v>40</v>
      </c>
      <c r="H868" s="38">
        <v>12.18</v>
      </c>
      <c r="I868" s="8">
        <v>59</v>
      </c>
      <c r="J868" s="8">
        <v>17</v>
      </c>
      <c r="K868" s="17">
        <v>18.78</v>
      </c>
      <c r="L868" s="20">
        <f t="shared" si="1202"/>
        <v>17.67005</v>
      </c>
      <c r="M868" s="20">
        <f t="shared" si="1203"/>
        <v>59.288550000000001</v>
      </c>
      <c r="N868" s="16">
        <f t="shared" si="1204"/>
        <v>90904.043848206435</v>
      </c>
      <c r="O868" s="16">
        <f t="shared" si="1205"/>
        <v>110909.56010899237</v>
      </c>
      <c r="P868" s="22">
        <f t="shared" si="1216"/>
        <v>2.5660194855066867</v>
      </c>
      <c r="Q868" s="11">
        <f t="shared" si="1217"/>
        <v>5115.3170783412852</v>
      </c>
      <c r="R868" s="7">
        <f t="shared" si="1143"/>
        <v>848</v>
      </c>
      <c r="S868" s="11">
        <f t="shared" si="1218"/>
        <v>9820.4436362495435</v>
      </c>
      <c r="T868" s="11">
        <f t="shared" si="1219"/>
        <v>12766.576727124408</v>
      </c>
      <c r="AB868" s="4">
        <f t="shared" si="1206"/>
        <v>0</v>
      </c>
      <c r="AC868" s="3">
        <f t="shared" si="1188"/>
        <v>17</v>
      </c>
      <c r="AD868" s="42">
        <f t="shared" si="1189"/>
        <v>40.203000000000003</v>
      </c>
      <c r="AE868" s="3">
        <f t="shared" si="1190"/>
        <v>59</v>
      </c>
      <c r="AF868" s="42">
        <f t="shared" si="1191"/>
        <v>17.312999999999999</v>
      </c>
      <c r="AJ868" s="3">
        <v>9</v>
      </c>
      <c r="AK868" s="3">
        <v>2</v>
      </c>
      <c r="AL868" t="s">
        <v>345</v>
      </c>
    </row>
    <row r="869" spans="1:38" x14ac:dyDescent="0.2">
      <c r="B869" s="4">
        <v>7</v>
      </c>
      <c r="C869" s="13" t="s">
        <v>1245</v>
      </c>
      <c r="D869" s="29">
        <v>1606540</v>
      </c>
      <c r="E869" s="29">
        <v>6578410</v>
      </c>
      <c r="F869" s="23">
        <v>17</v>
      </c>
      <c r="G869" s="10">
        <v>40</v>
      </c>
      <c r="H869" s="38">
        <v>33.479999999999997</v>
      </c>
      <c r="I869" s="8">
        <v>59</v>
      </c>
      <c r="J869" s="8">
        <v>18</v>
      </c>
      <c r="K869" s="17">
        <v>47.1</v>
      </c>
      <c r="L869" s="20">
        <f t="shared" si="1202"/>
        <v>17.675966666666667</v>
      </c>
      <c r="M869" s="20">
        <f t="shared" si="1203"/>
        <v>59.313083333333331</v>
      </c>
      <c r="N869" s="16">
        <f t="shared" si="1204"/>
        <v>90888.381399225691</v>
      </c>
      <c r="O869" s="16">
        <f t="shared" si="1205"/>
        <v>110909.93133892606</v>
      </c>
      <c r="P869" s="22">
        <f t="shared" si="1216"/>
        <v>2.7553892646956437</v>
      </c>
      <c r="Q869" s="11">
        <f t="shared" si="1217"/>
        <v>5118.0724676059808</v>
      </c>
      <c r="R869" s="7">
        <f t="shared" si="1143"/>
        <v>849</v>
      </c>
      <c r="S869" s="11">
        <f t="shared" si="1218"/>
        <v>9814.1601616755433</v>
      </c>
      <c r="T869" s="11">
        <f t="shared" si="1219"/>
        <v>12758.408210178206</v>
      </c>
      <c r="AB869" s="4">
        <f t="shared" si="1206"/>
        <v>0</v>
      </c>
      <c r="AC869" s="3">
        <f t="shared" si="1188"/>
        <v>17</v>
      </c>
      <c r="AD869" s="42">
        <f t="shared" si="1189"/>
        <v>40.558</v>
      </c>
      <c r="AE869" s="3">
        <f t="shared" si="1190"/>
        <v>59</v>
      </c>
      <c r="AF869" s="42">
        <f t="shared" si="1191"/>
        <v>18.785</v>
      </c>
      <c r="AJ869" s="3">
        <v>8</v>
      </c>
      <c r="AL869" t="s">
        <v>2501</v>
      </c>
    </row>
    <row r="870" spans="1:38" x14ac:dyDescent="0.2">
      <c r="B870" s="4">
        <v>7</v>
      </c>
      <c r="C870" s="13" t="s">
        <v>1246</v>
      </c>
      <c r="D870" s="29">
        <v>1604663</v>
      </c>
      <c r="E870" s="29">
        <v>6583234</v>
      </c>
      <c r="F870" s="23">
        <v>17</v>
      </c>
      <c r="G870" s="10">
        <v>38</v>
      </c>
      <c r="H870" s="38">
        <v>43.38</v>
      </c>
      <c r="I870" s="8">
        <v>59</v>
      </c>
      <c r="J870" s="8">
        <v>21</v>
      </c>
      <c r="K870" s="17">
        <v>24.6</v>
      </c>
      <c r="L870" s="20">
        <f t="shared" si="1202"/>
        <v>17.645383333333335</v>
      </c>
      <c r="M870" s="20">
        <f t="shared" si="1203"/>
        <v>59.356833333333334</v>
      </c>
      <c r="N870" s="16">
        <f t="shared" si="1204"/>
        <v>90939.537537202836</v>
      </c>
      <c r="O870" s="16">
        <f t="shared" si="1205"/>
        <v>110909.45440148705</v>
      </c>
      <c r="P870" s="22">
        <f t="shared" si="1216"/>
        <v>5.1763022516078019</v>
      </c>
      <c r="Q870" s="11">
        <f t="shared" si="1217"/>
        <v>5123.2487698575887</v>
      </c>
      <c r="R870" s="7">
        <f t="shared" si="1143"/>
        <v>850</v>
      </c>
      <c r="S870" s="11">
        <f t="shared" si="1218"/>
        <v>9812.5282321507693</v>
      </c>
      <c r="T870" s="11">
        <f t="shared" si="1219"/>
        <v>12756.286701796</v>
      </c>
      <c r="V870" s="4">
        <v>9</v>
      </c>
      <c r="W870" s="4">
        <v>9</v>
      </c>
      <c r="AB870" s="4">
        <f t="shared" si="1206"/>
        <v>18</v>
      </c>
      <c r="AC870" s="3">
        <f t="shared" si="1188"/>
        <v>17</v>
      </c>
      <c r="AD870" s="42">
        <f t="shared" si="1189"/>
        <v>38.722999999999999</v>
      </c>
      <c r="AE870" s="3">
        <f t="shared" si="1190"/>
        <v>59</v>
      </c>
      <c r="AF870" s="42">
        <f t="shared" si="1191"/>
        <v>21.41</v>
      </c>
      <c r="AJ870" s="3">
        <v>9</v>
      </c>
      <c r="AL870" t="s">
        <v>2502</v>
      </c>
    </row>
    <row r="871" spans="1:38" x14ac:dyDescent="0.2">
      <c r="B871" s="4">
        <v>8</v>
      </c>
      <c r="C871" s="13" t="s">
        <v>1247</v>
      </c>
      <c r="D871" s="29">
        <v>1598196</v>
      </c>
      <c r="E871" s="29">
        <v>6583427</v>
      </c>
      <c r="F871" s="23">
        <v>17</v>
      </c>
      <c r="G871" s="10">
        <v>31</v>
      </c>
      <c r="H871" s="38">
        <v>54.54</v>
      </c>
      <c r="I871" s="8">
        <v>59</v>
      </c>
      <c r="J871" s="8">
        <v>21</v>
      </c>
      <c r="K871" s="17">
        <v>36.42</v>
      </c>
      <c r="L871" s="20">
        <f t="shared" si="1202"/>
        <v>17.531816666666668</v>
      </c>
      <c r="M871" s="20">
        <f t="shared" si="1203"/>
        <v>59.36011666666667</v>
      </c>
      <c r="N871" s="16">
        <f t="shared" si="1204"/>
        <v>91159.748609432936</v>
      </c>
      <c r="O871" s="16">
        <f t="shared" si="1205"/>
        <v>110906.57110680656</v>
      </c>
      <c r="P871" s="22">
        <f t="shared" si="1216"/>
        <v>6.4698792879002003</v>
      </c>
      <c r="Q871" s="11">
        <f t="shared" si="1217"/>
        <v>5129.7186491454886</v>
      </c>
      <c r="R871" s="7">
        <f t="shared" ref="R871:R934" si="1220">R870+1</f>
        <v>851</v>
      </c>
      <c r="S871" s="11">
        <f t="shared" si="1218"/>
        <v>9813.3748070609345</v>
      </c>
      <c r="T871" s="11">
        <f t="shared" si="1219"/>
        <v>12757.387249179215</v>
      </c>
      <c r="AB871" s="4">
        <f t="shared" si="1206"/>
        <v>0</v>
      </c>
      <c r="AC871" s="3">
        <f t="shared" si="1188"/>
        <v>17</v>
      </c>
      <c r="AD871" s="42">
        <f t="shared" si="1189"/>
        <v>31.908999999999999</v>
      </c>
      <c r="AE871" s="3">
        <f t="shared" si="1190"/>
        <v>59</v>
      </c>
      <c r="AF871" s="42">
        <f t="shared" si="1191"/>
        <v>21.606999999999999</v>
      </c>
      <c r="AJ871" s="3">
        <v>9</v>
      </c>
      <c r="AK871" s="57" t="s">
        <v>2296</v>
      </c>
      <c r="AL871" t="s">
        <v>148</v>
      </c>
    </row>
    <row r="872" spans="1:38" x14ac:dyDescent="0.2">
      <c r="B872" s="4">
        <v>8</v>
      </c>
      <c r="C872" s="13" t="s">
        <v>1248</v>
      </c>
      <c r="D872" s="29">
        <v>1598196</v>
      </c>
      <c r="E872" s="29">
        <v>6583424</v>
      </c>
      <c r="F872" s="23">
        <v>17</v>
      </c>
      <c r="G872" s="10">
        <v>31</v>
      </c>
      <c r="H872" s="38">
        <v>54.54</v>
      </c>
      <c r="I872" s="8">
        <v>59</v>
      </c>
      <c r="J872" s="8">
        <v>21</v>
      </c>
      <c r="K872" s="17">
        <v>36.36</v>
      </c>
      <c r="L872" s="20">
        <f t="shared" si="1202"/>
        <v>17.531816666666668</v>
      </c>
      <c r="M872" s="20">
        <f t="shared" si="1203"/>
        <v>59.360100000000003</v>
      </c>
      <c r="N872" s="16">
        <f t="shared" si="1204"/>
        <v>91159.748609432936</v>
      </c>
      <c r="O872" s="16">
        <f t="shared" si="1205"/>
        <v>110906.5517072916</v>
      </c>
      <c r="P872" s="22">
        <f t="shared" si="1216"/>
        <v>3.0000000000000001E-3</v>
      </c>
      <c r="Q872" s="11">
        <f t="shared" si="1217"/>
        <v>5129.7216491454883</v>
      </c>
      <c r="R872" s="7">
        <f t="shared" si="1220"/>
        <v>852</v>
      </c>
      <c r="S872" s="11">
        <f t="shared" si="1218"/>
        <v>9801.8624939071069</v>
      </c>
      <c r="T872" s="11">
        <f t="shared" si="1219"/>
        <v>12742.421242079239</v>
      </c>
      <c r="AB872" s="4">
        <f t="shared" si="1206"/>
        <v>0</v>
      </c>
      <c r="AC872" s="3">
        <f t="shared" si="1188"/>
        <v>17</v>
      </c>
      <c r="AD872" s="42">
        <f t="shared" si="1189"/>
        <v>31.908999999999999</v>
      </c>
      <c r="AE872" s="3">
        <f t="shared" si="1190"/>
        <v>59</v>
      </c>
      <c r="AF872" s="42">
        <f t="shared" si="1191"/>
        <v>21.606000000000002</v>
      </c>
      <c r="AJ872" s="3">
        <v>9</v>
      </c>
      <c r="AK872" s="57" t="s">
        <v>2296</v>
      </c>
      <c r="AL872" t="s">
        <v>148</v>
      </c>
    </row>
    <row r="873" spans="1:38" x14ac:dyDescent="0.2">
      <c r="A873" s="4">
        <v>1</v>
      </c>
      <c r="B873" s="4">
        <v>9</v>
      </c>
      <c r="C873" s="13" t="s">
        <v>1249</v>
      </c>
      <c r="D873" s="29">
        <v>1615821</v>
      </c>
      <c r="E873" s="29">
        <v>6579579</v>
      </c>
      <c r="F873" s="23">
        <v>17</v>
      </c>
      <c r="G873" s="10">
        <v>50</v>
      </c>
      <c r="H873" s="38">
        <v>22.08</v>
      </c>
      <c r="I873" s="8">
        <v>59</v>
      </c>
      <c r="J873" s="8">
        <v>19</v>
      </c>
      <c r="K873" s="17">
        <v>16.079999999999998</v>
      </c>
      <c r="L873" s="20">
        <f t="shared" si="1202"/>
        <v>17.839466666666667</v>
      </c>
      <c r="M873" s="20">
        <f t="shared" si="1203"/>
        <v>59.321133333333336</v>
      </c>
      <c r="N873" s="16">
        <f t="shared" si="1204"/>
        <v>90575.633800711526</v>
      </c>
      <c r="O873" s="16">
        <f t="shared" si="1205"/>
        <v>110914.58693191971</v>
      </c>
      <c r="P873" s="22">
        <f t="shared" si="1216"/>
        <v>18.039530204525835</v>
      </c>
      <c r="Q873" s="11">
        <f t="shared" si="1217"/>
        <v>5147.7611793500146</v>
      </c>
      <c r="R873" s="7">
        <f t="shared" si="1220"/>
        <v>853</v>
      </c>
      <c r="S873" s="11">
        <f t="shared" si="1218"/>
        <v>9824.8009378450461</v>
      </c>
      <c r="T873" s="11">
        <f t="shared" si="1219"/>
        <v>12772.24121919856</v>
      </c>
      <c r="AB873" s="4">
        <f t="shared" si="1206"/>
        <v>0</v>
      </c>
      <c r="AC873" s="3">
        <f t="shared" si="1188"/>
        <v>17</v>
      </c>
      <c r="AD873" s="42">
        <f t="shared" si="1189"/>
        <v>50.368000000000002</v>
      </c>
      <c r="AE873" s="3">
        <f t="shared" si="1190"/>
        <v>59</v>
      </c>
      <c r="AF873" s="42">
        <f t="shared" si="1191"/>
        <v>19.268000000000001</v>
      </c>
      <c r="AJ873" s="3">
        <v>9</v>
      </c>
      <c r="AL873" t="s">
        <v>216</v>
      </c>
    </row>
    <row r="874" spans="1:38" x14ac:dyDescent="0.2">
      <c r="A874" s="4">
        <v>1</v>
      </c>
      <c r="B874" s="4">
        <v>9</v>
      </c>
      <c r="C874" s="13" t="s">
        <v>1250</v>
      </c>
      <c r="D874" s="29">
        <v>1615839</v>
      </c>
      <c r="E874" s="29">
        <v>6579582</v>
      </c>
      <c r="F874" s="23">
        <v>17</v>
      </c>
      <c r="G874" s="10">
        <v>50</v>
      </c>
      <c r="H874" s="38">
        <v>23.22</v>
      </c>
      <c r="I874" s="8">
        <v>59</v>
      </c>
      <c r="J874" s="8">
        <v>19</v>
      </c>
      <c r="K874" s="17">
        <v>16.14</v>
      </c>
      <c r="L874" s="20">
        <f t="shared" si="1202"/>
        <v>17.839783333333333</v>
      </c>
      <c r="M874" s="20">
        <f t="shared" si="1203"/>
        <v>59.321150000000003</v>
      </c>
      <c r="N874" s="16">
        <f t="shared" si="1204"/>
        <v>90575.035010701744</v>
      </c>
      <c r="O874" s="16">
        <f t="shared" si="1205"/>
        <v>110914.6063419202</v>
      </c>
      <c r="P874" s="22">
        <f t="shared" si="1216"/>
        <v>1.8248287590894658E-2</v>
      </c>
      <c r="Q874" s="11">
        <f t="shared" si="1217"/>
        <v>5147.7794276376053</v>
      </c>
      <c r="R874" s="7">
        <f t="shared" si="1220"/>
        <v>854</v>
      </c>
      <c r="S874" s="11">
        <f t="shared" si="1218"/>
        <v>9813.331274231874</v>
      </c>
      <c r="T874" s="11">
        <f t="shared" si="1219"/>
        <v>12757.330656501437</v>
      </c>
      <c r="AB874" s="4">
        <f t="shared" si="1206"/>
        <v>0</v>
      </c>
      <c r="AC874" s="3">
        <f t="shared" si="1188"/>
        <v>17</v>
      </c>
      <c r="AD874" s="42">
        <f t="shared" si="1189"/>
        <v>50.387</v>
      </c>
      <c r="AE874" s="3">
        <f t="shared" si="1190"/>
        <v>59</v>
      </c>
      <c r="AF874" s="42">
        <f t="shared" si="1191"/>
        <v>19.268999999999998</v>
      </c>
      <c r="AJ874" s="3">
        <v>9</v>
      </c>
      <c r="AL874" t="s">
        <v>216</v>
      </c>
    </row>
    <row r="875" spans="1:38" x14ac:dyDescent="0.2">
      <c r="A875" s="4">
        <v>1</v>
      </c>
      <c r="B875" s="4">
        <v>9</v>
      </c>
      <c r="C875" s="13" t="s">
        <v>2503</v>
      </c>
      <c r="D875" s="29">
        <v>1615839</v>
      </c>
      <c r="E875" s="29">
        <v>6579582</v>
      </c>
      <c r="F875" s="23">
        <v>17</v>
      </c>
      <c r="G875" s="10">
        <v>50</v>
      </c>
      <c r="H875" s="38">
        <v>23.22</v>
      </c>
      <c r="I875" s="8">
        <v>59</v>
      </c>
      <c r="J875" s="8">
        <v>19</v>
      </c>
      <c r="K875" s="17">
        <v>16.14</v>
      </c>
      <c r="L875" s="20">
        <f t="shared" ref="L875" si="1221">(H875/60+G875)/60+F875</f>
        <v>17.839783333333333</v>
      </c>
      <c r="M875" s="20">
        <f t="shared" ref="M875" si="1222">(K875/60+J875)/60+I875</f>
        <v>59.321150000000003</v>
      </c>
      <c r="N875" s="16">
        <f t="shared" ref="N875" si="1223">D875/L875</f>
        <v>90575.035010701744</v>
      </c>
      <c r="O875" s="16">
        <f t="shared" ref="O875" si="1224">E875/M875</f>
        <v>110914.6063419202</v>
      </c>
      <c r="P875" s="22">
        <f t="shared" si="1216"/>
        <v>0</v>
      </c>
      <c r="Q875" s="11">
        <f t="shared" si="1217"/>
        <v>5147.7794276376053</v>
      </c>
      <c r="R875" s="7">
        <f t="shared" si="1220"/>
        <v>855</v>
      </c>
      <c r="S875" s="11">
        <f t="shared" si="1218"/>
        <v>9801.8536937941772</v>
      </c>
      <c r="T875" s="11">
        <f t="shared" si="1219"/>
        <v>12742.40980193243</v>
      </c>
      <c r="AB875" s="4">
        <f t="shared" ref="AB875" si="1225">SUM(U875:AA875)</f>
        <v>0</v>
      </c>
      <c r="AC875" s="3">
        <f t="shared" ref="AC875" si="1226">F875</f>
        <v>17</v>
      </c>
      <c r="AD875" s="42">
        <f t="shared" ref="AD875" si="1227">G875+H875/60</f>
        <v>50.387</v>
      </c>
      <c r="AE875" s="3">
        <f t="shared" ref="AE875" si="1228">I875</f>
        <v>59</v>
      </c>
      <c r="AF875" s="42">
        <f t="shared" ref="AF875" si="1229">J875+K875/60</f>
        <v>19.268999999999998</v>
      </c>
      <c r="AJ875" s="3">
        <v>9</v>
      </c>
      <c r="AL875" t="s">
        <v>216</v>
      </c>
    </row>
    <row r="876" spans="1:38" x14ac:dyDescent="0.2">
      <c r="A876" s="4">
        <v>1</v>
      </c>
      <c r="B876" s="4">
        <v>9</v>
      </c>
      <c r="C876" s="13" t="s">
        <v>1251</v>
      </c>
      <c r="D876" s="29">
        <v>1615823</v>
      </c>
      <c r="E876" s="29">
        <v>6579589</v>
      </c>
      <c r="F876" s="23">
        <v>17</v>
      </c>
      <c r="G876" s="10">
        <v>50</v>
      </c>
      <c r="H876" s="38">
        <v>22.2</v>
      </c>
      <c r="I876" s="8">
        <v>59</v>
      </c>
      <c r="J876" s="8">
        <v>19</v>
      </c>
      <c r="K876" s="17">
        <v>16.440000000000001</v>
      </c>
      <c r="L876" s="20">
        <f t="shared" si="1202"/>
        <v>17.839500000000001</v>
      </c>
      <c r="M876" s="20">
        <f t="shared" si="1203"/>
        <v>59.321233333333332</v>
      </c>
      <c r="N876" s="16">
        <f t="shared" si="1204"/>
        <v>90575.576669749702</v>
      </c>
      <c r="O876" s="16">
        <f t="shared" si="1205"/>
        <v>110914.5685327963</v>
      </c>
      <c r="P876" s="22">
        <f t="shared" si="1216"/>
        <v>1.7464249196572978E-2</v>
      </c>
      <c r="Q876" s="11">
        <f t="shared" si="1217"/>
        <v>5147.7968918868019</v>
      </c>
      <c r="R876" s="7">
        <f t="shared" si="1220"/>
        <v>856</v>
      </c>
      <c r="S876" s="11">
        <f t="shared" si="1218"/>
        <v>9790.4361448501313</v>
      </c>
      <c r="T876" s="11">
        <f t="shared" si="1219"/>
        <v>12727.566988305171</v>
      </c>
      <c r="AB876" s="4">
        <f t="shared" si="1206"/>
        <v>0</v>
      </c>
      <c r="AC876" s="3">
        <f t="shared" si="1188"/>
        <v>17</v>
      </c>
      <c r="AD876" s="42">
        <f t="shared" si="1189"/>
        <v>50.37</v>
      </c>
      <c r="AE876" s="3">
        <f t="shared" si="1190"/>
        <v>59</v>
      </c>
      <c r="AF876" s="42">
        <f t="shared" si="1191"/>
        <v>19.274000000000001</v>
      </c>
      <c r="AJ876" s="3">
        <v>9</v>
      </c>
      <c r="AL876" t="s">
        <v>216</v>
      </c>
    </row>
    <row r="877" spans="1:38" x14ac:dyDescent="0.2">
      <c r="A877" s="4">
        <v>1</v>
      </c>
      <c r="B877" s="4">
        <v>9</v>
      </c>
      <c r="C877" s="13" t="s">
        <v>1252</v>
      </c>
      <c r="D877" s="29">
        <v>1615820</v>
      </c>
      <c r="E877" s="29">
        <v>6579606</v>
      </c>
      <c r="F877" s="23">
        <v>17</v>
      </c>
      <c r="G877" s="10">
        <v>50</v>
      </c>
      <c r="H877" s="38">
        <v>22.08</v>
      </c>
      <c r="I877" s="8">
        <v>59</v>
      </c>
      <c r="J877" s="8">
        <v>19</v>
      </c>
      <c r="K877" s="17">
        <v>16.48</v>
      </c>
      <c r="L877" s="20">
        <f t="shared" si="1202"/>
        <v>17.839466666666667</v>
      </c>
      <c r="M877" s="20">
        <f t="shared" si="1203"/>
        <v>59.321244444444446</v>
      </c>
      <c r="N877" s="16">
        <f t="shared" si="1204"/>
        <v>90575.577745224073</v>
      </c>
      <c r="O877" s="16">
        <f t="shared" si="1205"/>
        <v>110914.83433328738</v>
      </c>
      <c r="P877" s="22">
        <f t="shared" si="1216"/>
        <v>1.7262676501632067E-2</v>
      </c>
      <c r="Q877" s="11">
        <f t="shared" si="1217"/>
        <v>5147.8141545633034</v>
      </c>
      <c r="R877" s="7">
        <f t="shared" si="1220"/>
        <v>857</v>
      </c>
      <c r="S877" s="11">
        <f t="shared" si="1218"/>
        <v>9779.0448583769648</v>
      </c>
      <c r="T877" s="11">
        <f t="shared" si="1219"/>
        <v>12712.758315890054</v>
      </c>
      <c r="AB877" s="4">
        <f t="shared" si="1206"/>
        <v>0</v>
      </c>
      <c r="AC877" s="3">
        <f t="shared" si="1188"/>
        <v>17</v>
      </c>
      <c r="AD877" s="42">
        <f t="shared" si="1189"/>
        <v>50.368000000000002</v>
      </c>
      <c r="AE877" s="3">
        <f t="shared" si="1190"/>
        <v>59</v>
      </c>
      <c r="AF877" s="42">
        <f t="shared" si="1191"/>
        <v>19.274666666666668</v>
      </c>
      <c r="AJ877" s="3">
        <v>9</v>
      </c>
      <c r="AL877" t="s">
        <v>216</v>
      </c>
    </row>
    <row r="878" spans="1:38" x14ac:dyDescent="0.2">
      <c r="B878" s="4">
        <v>9</v>
      </c>
      <c r="C878" s="13" t="s">
        <v>1253</v>
      </c>
      <c r="D878" s="29">
        <v>1616625</v>
      </c>
      <c r="E878" s="29">
        <v>6584636</v>
      </c>
      <c r="F878" s="23">
        <v>17</v>
      </c>
      <c r="G878" s="10">
        <v>51</v>
      </c>
      <c r="H878" s="38">
        <v>22.74</v>
      </c>
      <c r="I878" s="8">
        <v>59</v>
      </c>
      <c r="J878" s="8">
        <v>21</v>
      </c>
      <c r="K878" s="17">
        <v>58.62</v>
      </c>
      <c r="L878" s="20">
        <f t="shared" si="1202"/>
        <v>17.856316666666668</v>
      </c>
      <c r="M878" s="20">
        <f t="shared" si="1203"/>
        <v>59.366283333333335</v>
      </c>
      <c r="N878" s="16">
        <f t="shared" si="1204"/>
        <v>90535.188761400015</v>
      </c>
      <c r="O878" s="16">
        <f t="shared" si="1205"/>
        <v>110915.41579297115</v>
      </c>
      <c r="P878" s="22">
        <f t="shared" si="1216"/>
        <v>5.0940087357600783</v>
      </c>
      <c r="Q878" s="11">
        <f t="shared" si="1217"/>
        <v>5152.9081632990637</v>
      </c>
      <c r="R878" s="7">
        <f t="shared" si="1220"/>
        <v>858</v>
      </c>
      <c r="S878" s="11">
        <f t="shared" si="1218"/>
        <v>9777.3129252341205</v>
      </c>
      <c r="T878" s="11">
        <f t="shared" si="1219"/>
        <v>12710.506802804357</v>
      </c>
      <c r="V878" s="4">
        <v>9</v>
      </c>
      <c r="W878" s="4">
        <v>9</v>
      </c>
      <c r="AB878" s="4">
        <f t="shared" si="1206"/>
        <v>18</v>
      </c>
      <c r="AC878" s="3">
        <f t="shared" si="1188"/>
        <v>17</v>
      </c>
      <c r="AD878" s="42">
        <f t="shared" si="1189"/>
        <v>51.378999999999998</v>
      </c>
      <c r="AE878" s="3">
        <f t="shared" si="1190"/>
        <v>59</v>
      </c>
      <c r="AF878" s="42">
        <f t="shared" si="1191"/>
        <v>21.977</v>
      </c>
      <c r="AJ878" s="3">
        <v>9</v>
      </c>
      <c r="AK878" s="3">
        <v>1</v>
      </c>
      <c r="AL878" t="s">
        <v>98</v>
      </c>
    </row>
    <row r="879" spans="1:38" x14ac:dyDescent="0.2">
      <c r="B879" s="4">
        <v>9</v>
      </c>
      <c r="C879" s="13" t="s">
        <v>1254</v>
      </c>
      <c r="D879" s="29">
        <v>1614163</v>
      </c>
      <c r="E879" s="29">
        <v>6585760</v>
      </c>
      <c r="F879" s="23">
        <v>17</v>
      </c>
      <c r="G879" s="10">
        <v>48</v>
      </c>
      <c r="H879" s="38">
        <v>49.08</v>
      </c>
      <c r="I879" s="8">
        <v>59</v>
      </c>
      <c r="J879" s="8">
        <v>22</v>
      </c>
      <c r="K879" s="17">
        <v>37.22</v>
      </c>
      <c r="L879" s="20">
        <f t="shared" si="1202"/>
        <v>17.813633333333332</v>
      </c>
      <c r="M879" s="20">
        <f t="shared" si="1203"/>
        <v>59.377005555555556</v>
      </c>
      <c r="N879" s="16">
        <f t="shared" si="1204"/>
        <v>90613.911816604887</v>
      </c>
      <c r="O879" s="16">
        <f t="shared" si="1205"/>
        <v>110914.31671875223</v>
      </c>
      <c r="P879" s="22">
        <f t="shared" si="1216"/>
        <v>2.7064404667385538</v>
      </c>
      <c r="Q879" s="11">
        <f t="shared" si="1217"/>
        <v>5155.6146037658027</v>
      </c>
      <c r="R879" s="7">
        <f t="shared" si="1220"/>
        <v>859</v>
      </c>
      <c r="S879" s="11">
        <f t="shared" si="1218"/>
        <v>9771.060040664408</v>
      </c>
      <c r="T879" s="11">
        <f t="shared" si="1219"/>
        <v>12702.378052863731</v>
      </c>
      <c r="AB879" s="4">
        <f t="shared" si="1206"/>
        <v>0</v>
      </c>
      <c r="AC879" s="3">
        <f t="shared" si="1188"/>
        <v>17</v>
      </c>
      <c r="AD879" s="42">
        <f t="shared" si="1189"/>
        <v>48.817999999999998</v>
      </c>
      <c r="AE879" s="3">
        <f t="shared" si="1190"/>
        <v>59</v>
      </c>
      <c r="AF879" s="42">
        <f t="shared" si="1191"/>
        <v>22.620333333333335</v>
      </c>
      <c r="AJ879" s="3">
        <v>9</v>
      </c>
      <c r="AK879" s="3">
        <v>1</v>
      </c>
      <c r="AL879" t="s">
        <v>350</v>
      </c>
    </row>
    <row r="880" spans="1:38" x14ac:dyDescent="0.2">
      <c r="B880" s="4">
        <v>8</v>
      </c>
      <c r="C880" s="13" t="s">
        <v>1255</v>
      </c>
      <c r="D880" s="29">
        <v>1614445</v>
      </c>
      <c r="E880" s="29">
        <v>6588233</v>
      </c>
      <c r="F880" s="23">
        <v>17</v>
      </c>
      <c r="G880" s="10">
        <v>49</v>
      </c>
      <c r="H880" s="38">
        <v>11.7</v>
      </c>
      <c r="I880" s="8">
        <v>59</v>
      </c>
      <c r="J880" s="8">
        <v>23</v>
      </c>
      <c r="K880" s="17">
        <v>56.94</v>
      </c>
      <c r="L880" s="20">
        <f t="shared" si="1202"/>
        <v>17.819916666666668</v>
      </c>
      <c r="M880" s="20">
        <f t="shared" si="1203"/>
        <v>59.399149999999999</v>
      </c>
      <c r="N880" s="16">
        <f t="shared" si="1204"/>
        <v>90597.786184933517</v>
      </c>
      <c r="O880" s="16">
        <f t="shared" si="1205"/>
        <v>110914.600629807</v>
      </c>
      <c r="P880" s="22">
        <f t="shared" si="1216"/>
        <v>2.4890265165321162</v>
      </c>
      <c r="Q880" s="11">
        <f t="shared" si="1217"/>
        <v>5158.103630282335</v>
      </c>
      <c r="R880" s="7">
        <f t="shared" si="1220"/>
        <v>860</v>
      </c>
      <c r="S880" s="11">
        <f t="shared" si="1218"/>
        <v>9764.4101280228388</v>
      </c>
      <c r="T880" s="11">
        <f t="shared" si="1219"/>
        <v>12693.733166429691</v>
      </c>
      <c r="U880" s="4">
        <v>9</v>
      </c>
      <c r="AB880" s="4">
        <f t="shared" si="1206"/>
        <v>9</v>
      </c>
      <c r="AC880" s="3">
        <f t="shared" si="1188"/>
        <v>17</v>
      </c>
      <c r="AD880" s="42">
        <f t="shared" si="1189"/>
        <v>49.195</v>
      </c>
      <c r="AE880" s="3">
        <f t="shared" si="1190"/>
        <v>59</v>
      </c>
      <c r="AF880" s="42">
        <f t="shared" si="1191"/>
        <v>23.949000000000002</v>
      </c>
      <c r="AG880" s="4">
        <v>1</v>
      </c>
      <c r="AJ880" s="3">
        <v>8</v>
      </c>
      <c r="AL880" t="s">
        <v>472</v>
      </c>
    </row>
    <row r="881" spans="2:38" x14ac:dyDescent="0.2">
      <c r="B881" s="4">
        <v>8</v>
      </c>
      <c r="C881" s="13" t="s">
        <v>1256</v>
      </c>
      <c r="D881" s="29">
        <v>1615773</v>
      </c>
      <c r="E881" s="29">
        <v>6588531</v>
      </c>
      <c r="F881" s="23">
        <v>17</v>
      </c>
      <c r="G881" s="10">
        <v>50</v>
      </c>
      <c r="H881" s="38">
        <v>36.36</v>
      </c>
      <c r="I881" s="8">
        <v>59</v>
      </c>
      <c r="J881" s="8">
        <v>24</v>
      </c>
      <c r="K881" s="17">
        <v>5.22</v>
      </c>
      <c r="L881" s="20">
        <f t="shared" si="1202"/>
        <v>17.843433333333333</v>
      </c>
      <c r="M881" s="20">
        <f t="shared" si="1203"/>
        <v>59.401449999999997</v>
      </c>
      <c r="N881" s="16">
        <f t="shared" si="1204"/>
        <v>90552.808409442878</v>
      </c>
      <c r="O881" s="16">
        <f t="shared" si="1205"/>
        <v>110915.32277410738</v>
      </c>
      <c r="P881" s="22">
        <f t="shared" si="1216"/>
        <v>1.3610246140316493</v>
      </c>
      <c r="Q881" s="11">
        <f t="shared" si="1217"/>
        <v>5159.4646548963665</v>
      </c>
      <c r="R881" s="7">
        <f t="shared" si="1220"/>
        <v>861</v>
      </c>
      <c r="S881" s="11">
        <f t="shared" si="1218"/>
        <v>9755.6428085613061</v>
      </c>
      <c r="T881" s="11">
        <f t="shared" si="1219"/>
        <v>12682.335651129699</v>
      </c>
      <c r="AB881" s="4">
        <f t="shared" si="1206"/>
        <v>0</v>
      </c>
      <c r="AC881" s="3">
        <f t="shared" si="1188"/>
        <v>17</v>
      </c>
      <c r="AD881" s="42">
        <f t="shared" si="1189"/>
        <v>50.606000000000002</v>
      </c>
      <c r="AE881" s="3">
        <f t="shared" si="1190"/>
        <v>59</v>
      </c>
      <c r="AF881" s="42">
        <f t="shared" si="1191"/>
        <v>24.087</v>
      </c>
      <c r="AJ881" s="3">
        <v>9</v>
      </c>
      <c r="AK881" s="57" t="s">
        <v>2998</v>
      </c>
      <c r="AL881" t="s">
        <v>252</v>
      </c>
    </row>
    <row r="882" spans="2:38" x14ac:dyDescent="0.2">
      <c r="B882" s="4">
        <v>8</v>
      </c>
      <c r="C882" s="13" t="s">
        <v>1257</v>
      </c>
      <c r="D882" s="29">
        <v>1615770</v>
      </c>
      <c r="E882" s="29">
        <v>6588524</v>
      </c>
      <c r="F882" s="23">
        <v>17</v>
      </c>
      <c r="G882" s="10">
        <v>50</v>
      </c>
      <c r="H882" s="38">
        <v>36.18</v>
      </c>
      <c r="I882" s="8">
        <v>59</v>
      </c>
      <c r="J882" s="8">
        <v>24</v>
      </c>
      <c r="K882" s="17">
        <v>5.04</v>
      </c>
      <c r="L882" s="20">
        <f t="shared" si="1202"/>
        <v>17.843383333333332</v>
      </c>
      <c r="M882" s="20">
        <f t="shared" si="1203"/>
        <v>59.401400000000002</v>
      </c>
      <c r="N882" s="16">
        <f t="shared" si="1204"/>
        <v>90552.894023274741</v>
      </c>
      <c r="O882" s="16">
        <f t="shared" si="1205"/>
        <v>110915.29829263283</v>
      </c>
      <c r="P882" s="22">
        <f t="shared" si="1216"/>
        <v>7.6157731058639089E-3</v>
      </c>
      <c r="Q882" s="11">
        <f t="shared" si="1217"/>
        <v>5159.472270669472</v>
      </c>
      <c r="R882" s="7">
        <f t="shared" si="1220"/>
        <v>862</v>
      </c>
      <c r="S882" s="11">
        <f t="shared" si="1218"/>
        <v>9744.339740893156</v>
      </c>
      <c r="T882" s="11">
        <f t="shared" si="1219"/>
        <v>12667.641663161103</v>
      </c>
      <c r="AB882" s="4">
        <f t="shared" si="1206"/>
        <v>0</v>
      </c>
      <c r="AC882" s="3">
        <f t="shared" si="1188"/>
        <v>17</v>
      </c>
      <c r="AD882" s="42">
        <f t="shared" si="1189"/>
        <v>50.603000000000002</v>
      </c>
      <c r="AE882" s="3">
        <f t="shared" si="1190"/>
        <v>59</v>
      </c>
      <c r="AF882" s="42">
        <f t="shared" si="1191"/>
        <v>24.084</v>
      </c>
      <c r="AJ882" s="3">
        <v>9</v>
      </c>
      <c r="AK882" s="57" t="s">
        <v>2998</v>
      </c>
      <c r="AL882" t="s">
        <v>252</v>
      </c>
    </row>
    <row r="883" spans="2:38" x14ac:dyDescent="0.2">
      <c r="B883" s="4">
        <v>9</v>
      </c>
      <c r="C883" s="13" t="s">
        <v>1258</v>
      </c>
      <c r="D883" s="29">
        <v>1616707</v>
      </c>
      <c r="E883" s="29">
        <v>6588984</v>
      </c>
      <c r="F883" s="23">
        <v>17</v>
      </c>
      <c r="G883" s="10">
        <v>51</v>
      </c>
      <c r="H883" s="38">
        <v>36.42</v>
      </c>
      <c r="I883" s="8">
        <v>59</v>
      </c>
      <c r="J883" s="8">
        <v>24</v>
      </c>
      <c r="K883" s="17">
        <v>18.96</v>
      </c>
      <c r="L883" s="20">
        <f t="shared" si="1202"/>
        <v>17.860116666666666</v>
      </c>
      <c r="M883" s="20">
        <f t="shared" si="1203"/>
        <v>59.40526666666667</v>
      </c>
      <c r="N883" s="16">
        <f t="shared" si="1204"/>
        <v>90520.517316516227</v>
      </c>
      <c r="O883" s="16">
        <f t="shared" si="1205"/>
        <v>110915.82227838384</v>
      </c>
      <c r="P883" s="22">
        <f t="shared" si="1216"/>
        <v>1.0438242189181088</v>
      </c>
      <c r="Q883" s="11">
        <f t="shared" si="1217"/>
        <v>5160.5160948883904</v>
      </c>
      <c r="R883" s="7">
        <f t="shared" si="1220"/>
        <v>863</v>
      </c>
      <c r="S883" s="11">
        <f t="shared" si="1218"/>
        <v>9735.0176158497106</v>
      </c>
      <c r="T883" s="11">
        <f t="shared" si="1219"/>
        <v>12655.522900604625</v>
      </c>
      <c r="W883" s="4">
        <v>9</v>
      </c>
      <c r="AB883" s="4">
        <f t="shared" si="1206"/>
        <v>9</v>
      </c>
      <c r="AC883" s="3">
        <f t="shared" si="1188"/>
        <v>17</v>
      </c>
      <c r="AD883" s="42">
        <f t="shared" si="1189"/>
        <v>51.606999999999999</v>
      </c>
      <c r="AE883" s="3">
        <f t="shared" si="1190"/>
        <v>59</v>
      </c>
      <c r="AF883" s="42">
        <f t="shared" si="1191"/>
        <v>24.315999999999999</v>
      </c>
      <c r="AJ883" s="3">
        <v>9</v>
      </c>
      <c r="AK883" s="3">
        <v>1</v>
      </c>
      <c r="AL883" t="s">
        <v>405</v>
      </c>
    </row>
    <row r="884" spans="2:38" x14ac:dyDescent="0.2">
      <c r="B884" s="4">
        <v>9</v>
      </c>
      <c r="C884" s="13" t="s">
        <v>1259</v>
      </c>
      <c r="D884" s="29">
        <v>1614864</v>
      </c>
      <c r="E884" s="29">
        <v>6591187</v>
      </c>
      <c r="F884" s="23">
        <v>17</v>
      </c>
      <c r="G884" s="10">
        <v>49</v>
      </c>
      <c r="H884" s="38">
        <v>43.92</v>
      </c>
      <c r="I884" s="8">
        <v>59</v>
      </c>
      <c r="J884" s="8">
        <v>25</v>
      </c>
      <c r="K884" s="17">
        <v>31.92</v>
      </c>
      <c r="L884" s="20">
        <f t="shared" si="1202"/>
        <v>17.828866666666666</v>
      </c>
      <c r="M884" s="20">
        <f t="shared" si="1203"/>
        <v>59.425533333333334</v>
      </c>
      <c r="N884" s="16">
        <f t="shared" si="1204"/>
        <v>90575.807772414031</v>
      </c>
      <c r="O884" s="16">
        <f t="shared" si="1205"/>
        <v>110915.06681190913</v>
      </c>
      <c r="P884" s="22">
        <f t="shared" si="1216"/>
        <v>2.8722566041355009</v>
      </c>
      <c r="Q884" s="11">
        <f t="shared" si="1217"/>
        <v>5163.3883514925255</v>
      </c>
      <c r="R884" s="7">
        <f t="shared" si="1220"/>
        <v>864</v>
      </c>
      <c r="S884" s="11">
        <f t="shared" si="1218"/>
        <v>9729.1623104511946</v>
      </c>
      <c r="T884" s="11">
        <f t="shared" si="1219"/>
        <v>12647.911003586554</v>
      </c>
      <c r="W884" s="4">
        <v>9</v>
      </c>
      <c r="AB884" s="4">
        <f t="shared" si="1206"/>
        <v>9</v>
      </c>
      <c r="AC884" s="3">
        <f t="shared" si="1188"/>
        <v>17</v>
      </c>
      <c r="AD884" s="42">
        <f t="shared" si="1189"/>
        <v>49.731999999999999</v>
      </c>
      <c r="AE884" s="3">
        <f t="shared" si="1190"/>
        <v>59</v>
      </c>
      <c r="AF884" s="42">
        <f t="shared" si="1191"/>
        <v>25.532</v>
      </c>
      <c r="AJ884" s="3">
        <v>9</v>
      </c>
      <c r="AK884" s="3">
        <v>1</v>
      </c>
      <c r="AL884" t="s">
        <v>21</v>
      </c>
    </row>
    <row r="885" spans="2:38" x14ac:dyDescent="0.2">
      <c r="B885" s="4">
        <v>9</v>
      </c>
      <c r="C885" s="13" t="s">
        <v>1260</v>
      </c>
      <c r="D885" s="29">
        <v>1614896</v>
      </c>
      <c r="E885" s="29">
        <v>6591205</v>
      </c>
      <c r="F885" s="23">
        <v>17</v>
      </c>
      <c r="G885" s="10">
        <v>49</v>
      </c>
      <c r="H885" s="38">
        <v>45.96</v>
      </c>
      <c r="I885" s="8">
        <v>59</v>
      </c>
      <c r="J885" s="8">
        <v>25</v>
      </c>
      <c r="K885" s="17">
        <v>32.46</v>
      </c>
      <c r="L885" s="20">
        <f t="shared" si="1202"/>
        <v>17.829433333333334</v>
      </c>
      <c r="M885" s="20">
        <f t="shared" si="1203"/>
        <v>59.425683333333332</v>
      </c>
      <c r="N885" s="16">
        <f t="shared" si="1204"/>
        <v>90574.723818106009</v>
      </c>
      <c r="O885" s="16">
        <f t="shared" si="1205"/>
        <v>110915.08974374436</v>
      </c>
      <c r="P885" s="22">
        <f t="shared" si="1216"/>
        <v>3.6715119501371636E-2</v>
      </c>
      <c r="Q885" s="11">
        <f t="shared" si="1217"/>
        <v>5163.425066612027</v>
      </c>
      <c r="R885" s="7">
        <f t="shared" si="1220"/>
        <v>865</v>
      </c>
      <c r="S885" s="11">
        <f t="shared" si="1218"/>
        <v>9717.9838247911903</v>
      </c>
      <c r="T885" s="11">
        <f t="shared" si="1219"/>
        <v>12633.378972228547</v>
      </c>
      <c r="W885" s="4">
        <v>9</v>
      </c>
      <c r="AB885" s="4">
        <f t="shared" si="1206"/>
        <v>9</v>
      </c>
      <c r="AC885" s="3">
        <f t="shared" si="1188"/>
        <v>17</v>
      </c>
      <c r="AD885" s="42">
        <f t="shared" si="1189"/>
        <v>49.765999999999998</v>
      </c>
      <c r="AE885" s="3">
        <f t="shared" si="1190"/>
        <v>59</v>
      </c>
      <c r="AF885" s="42">
        <f t="shared" si="1191"/>
        <v>25.541</v>
      </c>
      <c r="AJ885" s="3">
        <v>9</v>
      </c>
      <c r="AL885" t="s">
        <v>21</v>
      </c>
    </row>
    <row r="886" spans="2:38" x14ac:dyDescent="0.2">
      <c r="B886" s="4">
        <v>7</v>
      </c>
      <c r="C886" s="13" t="s">
        <v>1266</v>
      </c>
      <c r="D886" s="29">
        <v>1616658</v>
      </c>
      <c r="E886" s="29">
        <v>6591251</v>
      </c>
      <c r="F886" s="23">
        <v>17</v>
      </c>
      <c r="G886" s="10">
        <v>51</v>
      </c>
      <c r="H886" s="38">
        <v>37.74</v>
      </c>
      <c r="I886" s="8">
        <v>59</v>
      </c>
      <c r="J886" s="8">
        <v>25</v>
      </c>
      <c r="K886" s="17">
        <v>32.22</v>
      </c>
      <c r="L886" s="20">
        <f t="shared" si="1202"/>
        <v>17.860483333333335</v>
      </c>
      <c r="M886" s="20">
        <f t="shared" si="1203"/>
        <v>59.42561666666667</v>
      </c>
      <c r="N886" s="16">
        <f t="shared" si="1204"/>
        <v>90515.915489409104</v>
      </c>
      <c r="O886" s="16">
        <f t="shared" si="1205"/>
        <v>110915.98825085814</v>
      </c>
      <c r="P886" s="22">
        <f t="shared" si="1216"/>
        <v>1.7626003517530568</v>
      </c>
      <c r="Q886" s="11">
        <f t="shared" si="1217"/>
        <v>5165.1876669637804</v>
      </c>
      <c r="R886" s="7">
        <f t="shared" si="1220"/>
        <v>866</v>
      </c>
      <c r="S886" s="11">
        <f t="shared" si="1218"/>
        <v>9710.0756602968067</v>
      </c>
      <c r="T886" s="11">
        <f t="shared" si="1219"/>
        <v>12623.098358385849</v>
      </c>
      <c r="U886" s="4">
        <v>9</v>
      </c>
      <c r="AB886" s="4">
        <f t="shared" si="1206"/>
        <v>9</v>
      </c>
      <c r="AC886" s="3">
        <f t="shared" si="1188"/>
        <v>17</v>
      </c>
      <c r="AD886" s="42">
        <f t="shared" si="1189"/>
        <v>51.628999999999998</v>
      </c>
      <c r="AE886" s="3">
        <f t="shared" si="1190"/>
        <v>59</v>
      </c>
      <c r="AF886" s="42">
        <f t="shared" si="1191"/>
        <v>25.536999999999999</v>
      </c>
      <c r="AJ886" s="3">
        <v>8</v>
      </c>
      <c r="AL886" t="s">
        <v>470</v>
      </c>
    </row>
    <row r="887" spans="2:38" x14ac:dyDescent="0.2">
      <c r="B887" s="4">
        <v>9</v>
      </c>
      <c r="C887" s="13" t="s">
        <v>1267</v>
      </c>
      <c r="D887" s="29">
        <v>1618908</v>
      </c>
      <c r="E887" s="29">
        <v>6590906</v>
      </c>
      <c r="F887" s="23">
        <v>17</v>
      </c>
      <c r="G887" s="10">
        <v>53</v>
      </c>
      <c r="H887" s="38">
        <v>59.64</v>
      </c>
      <c r="I887" s="8">
        <v>59</v>
      </c>
      <c r="J887" s="8">
        <v>25</v>
      </c>
      <c r="K887" s="17">
        <v>18.78</v>
      </c>
      <c r="L887" s="20">
        <f t="shared" si="1202"/>
        <v>17.899899999999999</v>
      </c>
      <c r="M887" s="20">
        <f t="shared" si="1203"/>
        <v>59.421883333333334</v>
      </c>
      <c r="N887" s="16">
        <f t="shared" si="1204"/>
        <v>90442.292973703763</v>
      </c>
      <c r="O887" s="16">
        <f t="shared" si="1205"/>
        <v>110917.15089250228</v>
      </c>
      <c r="P887" s="22">
        <f t="shared" si="1216"/>
        <v>2.2762963339600577</v>
      </c>
      <c r="Q887" s="11">
        <f t="shared" si="1217"/>
        <v>5167.4639632977405</v>
      </c>
      <c r="R887" s="7">
        <f t="shared" si="1220"/>
        <v>867</v>
      </c>
      <c r="S887" s="11">
        <f t="shared" si="1218"/>
        <v>9703.1503255463922</v>
      </c>
      <c r="T887" s="11">
        <f t="shared" si="1219"/>
        <v>12614.09542321031</v>
      </c>
      <c r="V887" s="4">
        <v>7</v>
      </c>
      <c r="W887" s="4">
        <v>7</v>
      </c>
      <c r="AB887" s="4">
        <f>SUM(U887:AA887)+15</f>
        <v>29</v>
      </c>
      <c r="AC887" s="3">
        <f t="shared" si="1188"/>
        <v>17</v>
      </c>
      <c r="AD887" s="42">
        <f t="shared" si="1189"/>
        <v>53.994</v>
      </c>
      <c r="AE887" s="3">
        <f t="shared" si="1190"/>
        <v>59</v>
      </c>
      <c r="AF887" s="42">
        <f t="shared" si="1191"/>
        <v>25.312999999999999</v>
      </c>
      <c r="AJ887" s="3">
        <v>9</v>
      </c>
      <c r="AK887" s="3">
        <v>1</v>
      </c>
      <c r="AL887" t="s">
        <v>2504</v>
      </c>
    </row>
    <row r="888" spans="2:38" x14ac:dyDescent="0.2">
      <c r="B888" s="4">
        <v>8</v>
      </c>
      <c r="C888" s="13" t="s">
        <v>1268</v>
      </c>
      <c r="D888" s="29">
        <v>1619675</v>
      </c>
      <c r="E888" s="29">
        <v>6587543</v>
      </c>
      <c r="F888" s="23">
        <v>17</v>
      </c>
      <c r="G888" s="10">
        <v>54</v>
      </c>
      <c r="H888" s="38">
        <v>41.52</v>
      </c>
      <c r="I888" s="8">
        <v>59</v>
      </c>
      <c r="J888" s="8">
        <v>23</v>
      </c>
      <c r="K888" s="17">
        <v>29.4</v>
      </c>
      <c r="L888" s="20">
        <f t="shared" si="1202"/>
        <v>17.911533333333335</v>
      </c>
      <c r="M888" s="20">
        <f t="shared" si="1203"/>
        <v>59.391500000000001</v>
      </c>
      <c r="N888" s="16">
        <f t="shared" si="1204"/>
        <v>90426.37332370576</v>
      </c>
      <c r="O888" s="16">
        <f t="shared" si="1205"/>
        <v>110917.26930621386</v>
      </c>
      <c r="P888" s="22">
        <f t="shared" si="1216"/>
        <v>3.4493561718094581</v>
      </c>
      <c r="Q888" s="11">
        <f t="shared" si="1217"/>
        <v>5170.9133194695496</v>
      </c>
      <c r="R888" s="7">
        <f t="shared" si="1220"/>
        <v>868</v>
      </c>
      <c r="S888" s="11">
        <f t="shared" si="1218"/>
        <v>9698.4411107101696</v>
      </c>
      <c r="T888" s="11">
        <f t="shared" si="1219"/>
        <v>12607.973443923222</v>
      </c>
      <c r="AB888" s="4">
        <f t="shared" si="1206"/>
        <v>0</v>
      </c>
      <c r="AC888" s="3">
        <f t="shared" si="1188"/>
        <v>17</v>
      </c>
      <c r="AD888" s="42">
        <f t="shared" si="1189"/>
        <v>54.692</v>
      </c>
      <c r="AE888" s="3">
        <f t="shared" si="1190"/>
        <v>59</v>
      </c>
      <c r="AF888" s="42">
        <f t="shared" si="1191"/>
        <v>23.49</v>
      </c>
      <c r="AJ888" s="3">
        <v>9</v>
      </c>
      <c r="AL888" t="s">
        <v>420</v>
      </c>
    </row>
    <row r="889" spans="2:38" x14ac:dyDescent="0.2">
      <c r="B889" s="4">
        <v>7</v>
      </c>
      <c r="C889" s="13" t="s">
        <v>1270</v>
      </c>
      <c r="D889" s="29">
        <v>1619683</v>
      </c>
      <c r="E889" s="29">
        <v>6587545</v>
      </c>
      <c r="F889" s="23">
        <v>17</v>
      </c>
      <c r="G889" s="10">
        <v>54</v>
      </c>
      <c r="H889" s="38">
        <v>42</v>
      </c>
      <c r="I889" s="8">
        <v>59</v>
      </c>
      <c r="J889" s="8">
        <v>23</v>
      </c>
      <c r="K889" s="17">
        <v>29.46</v>
      </c>
      <c r="L889" s="20">
        <f t="shared" ref="L889:L898" si="1230">(H889/60+G889)/60+F889</f>
        <v>17.911666666666665</v>
      </c>
      <c r="M889" s="20">
        <f t="shared" ref="M889:M898" si="1231">(K889/60+J889)/60+I889</f>
        <v>59.391516666666668</v>
      </c>
      <c r="N889" s="16">
        <f t="shared" ref="N889:N898" si="1232">D889/L889</f>
        <v>90426.146831673963</v>
      </c>
      <c r="O889" s="16">
        <f t="shared" ref="O889:O898" si="1233">E889/M889</f>
        <v>110917.27185504326</v>
      </c>
      <c r="P889" s="22">
        <f t="shared" si="1216"/>
        <v>8.2462112512353206E-3</v>
      </c>
      <c r="Q889" s="11">
        <f t="shared" si="1217"/>
        <v>5170.921565680801</v>
      </c>
      <c r="R889" s="7">
        <f t="shared" si="1220"/>
        <v>869</v>
      </c>
      <c r="S889" s="11">
        <f t="shared" si="1218"/>
        <v>9687.2960977311213</v>
      </c>
      <c r="T889" s="11">
        <f t="shared" si="1219"/>
        <v>12593.484927050458</v>
      </c>
      <c r="AB889" s="4">
        <f t="shared" ref="AB889:AB898" si="1234">SUM(U889:AA889)</f>
        <v>0</v>
      </c>
      <c r="AC889" s="3">
        <f t="shared" si="1188"/>
        <v>17</v>
      </c>
      <c r="AD889" s="42">
        <f t="shared" si="1189"/>
        <v>54.7</v>
      </c>
      <c r="AE889" s="3">
        <f t="shared" si="1190"/>
        <v>59</v>
      </c>
      <c r="AF889" s="42">
        <f t="shared" si="1191"/>
        <v>23.491</v>
      </c>
      <c r="AJ889" s="3">
        <v>9</v>
      </c>
      <c r="AL889" t="s">
        <v>420</v>
      </c>
    </row>
    <row r="890" spans="2:38" x14ac:dyDescent="0.2">
      <c r="B890" s="4">
        <v>9</v>
      </c>
      <c r="C890" s="13" t="s">
        <v>1271</v>
      </c>
      <c r="D890" s="29">
        <v>1619707</v>
      </c>
      <c r="E890" s="29">
        <v>6587527</v>
      </c>
      <c r="F890" s="23">
        <v>17</v>
      </c>
      <c r="G890" s="10">
        <v>54</v>
      </c>
      <c r="H890" s="38">
        <v>43.5</v>
      </c>
      <c r="I890" s="8">
        <v>59</v>
      </c>
      <c r="J890" s="8">
        <v>23</v>
      </c>
      <c r="K890" s="17">
        <v>28.86</v>
      </c>
      <c r="L890" s="20">
        <f t="shared" si="1230"/>
        <v>17.912083333333335</v>
      </c>
      <c r="M890" s="20">
        <f t="shared" si="1231"/>
        <v>59.391350000000003</v>
      </c>
      <c r="N890" s="16">
        <f t="shared" si="1232"/>
        <v>90425.383237572387</v>
      </c>
      <c r="O890" s="16">
        <f t="shared" si="1233"/>
        <v>110917.28004162222</v>
      </c>
      <c r="P890" s="22">
        <f t="shared" si="1216"/>
        <v>0.03</v>
      </c>
      <c r="Q890" s="11">
        <f t="shared" si="1217"/>
        <v>5170.9515656808007</v>
      </c>
      <c r="R890" s="7">
        <f t="shared" si="1220"/>
        <v>870</v>
      </c>
      <c r="S890" s="11">
        <f t="shared" si="1218"/>
        <v>9676.2174125613146</v>
      </c>
      <c r="T890" s="11">
        <f t="shared" si="1219"/>
        <v>12579.082636329709</v>
      </c>
      <c r="V890" s="4">
        <v>7</v>
      </c>
      <c r="AB890" s="4">
        <f t="shared" si="1234"/>
        <v>7</v>
      </c>
      <c r="AC890" s="3">
        <f t="shared" si="1188"/>
        <v>17</v>
      </c>
      <c r="AD890" s="42">
        <f t="shared" si="1189"/>
        <v>54.725000000000001</v>
      </c>
      <c r="AE890" s="3">
        <f t="shared" si="1190"/>
        <v>59</v>
      </c>
      <c r="AF890" s="42">
        <f t="shared" si="1191"/>
        <v>23.481000000000002</v>
      </c>
      <c r="AJ890" s="3">
        <v>9</v>
      </c>
      <c r="AK890" s="3">
        <v>1</v>
      </c>
      <c r="AL890" t="s">
        <v>420</v>
      </c>
    </row>
    <row r="891" spans="2:38" x14ac:dyDescent="0.2">
      <c r="B891" s="4">
        <v>9</v>
      </c>
      <c r="C891" s="13" t="s">
        <v>1272</v>
      </c>
      <c r="D891" s="29">
        <v>1620266</v>
      </c>
      <c r="E891" s="29">
        <v>6588251</v>
      </c>
      <c r="F891" s="23">
        <v>17</v>
      </c>
      <c r="G891" s="10">
        <v>55</v>
      </c>
      <c r="H891" s="38">
        <v>20.34</v>
      </c>
      <c r="I891" s="8">
        <v>59</v>
      </c>
      <c r="J891" s="8">
        <v>23</v>
      </c>
      <c r="K891" s="17">
        <v>51.72</v>
      </c>
      <c r="L891" s="20">
        <f t="shared" si="1230"/>
        <v>17.922316666666667</v>
      </c>
      <c r="M891" s="20">
        <f t="shared" si="1231"/>
        <v>59.3977</v>
      </c>
      <c r="N891" s="16">
        <f t="shared" si="1232"/>
        <v>90404.942069431127</v>
      </c>
      <c r="O891" s="16">
        <f t="shared" si="1233"/>
        <v>110917.61128797916</v>
      </c>
      <c r="P891" s="22">
        <f t="shared" si="1216"/>
        <v>0.91468956482513786</v>
      </c>
      <c r="Q891" s="11">
        <f t="shared" si="1217"/>
        <v>5171.8662552456262</v>
      </c>
      <c r="R891" s="7">
        <f t="shared" si="1220"/>
        <v>871</v>
      </c>
      <c r="S891" s="11">
        <f t="shared" si="1218"/>
        <v>9666.8177537771298</v>
      </c>
      <c r="T891" s="11">
        <f t="shared" si="1219"/>
        <v>12566.863079910268</v>
      </c>
      <c r="U891" s="4">
        <v>8</v>
      </c>
      <c r="V891" s="4">
        <v>9</v>
      </c>
      <c r="W891" s="4">
        <v>9</v>
      </c>
      <c r="AB891" s="4">
        <f t="shared" si="1234"/>
        <v>26</v>
      </c>
      <c r="AC891" s="3">
        <f t="shared" si="1188"/>
        <v>17</v>
      </c>
      <c r="AD891" s="42">
        <f t="shared" si="1189"/>
        <v>55.338999999999999</v>
      </c>
      <c r="AE891" s="3">
        <f t="shared" si="1190"/>
        <v>59</v>
      </c>
      <c r="AF891" s="42">
        <f t="shared" si="1191"/>
        <v>23.861999999999998</v>
      </c>
      <c r="AJ891" s="3">
        <v>9</v>
      </c>
      <c r="AK891" s="3">
        <v>2</v>
      </c>
      <c r="AL891" t="s">
        <v>2505</v>
      </c>
    </row>
    <row r="892" spans="2:38" x14ac:dyDescent="0.2">
      <c r="B892" s="4">
        <v>9</v>
      </c>
      <c r="C892" s="13" t="s">
        <v>1273</v>
      </c>
      <c r="D892" s="29">
        <v>1620520</v>
      </c>
      <c r="E892" s="29">
        <v>6589026</v>
      </c>
      <c r="F892" s="23">
        <v>17</v>
      </c>
      <c r="G892" s="10">
        <v>55</v>
      </c>
      <c r="H892" s="38">
        <v>37.979999999999997</v>
      </c>
      <c r="I892" s="8">
        <v>59</v>
      </c>
      <c r="J892" s="8">
        <v>24</v>
      </c>
      <c r="K892" s="17">
        <v>16.440000000000001</v>
      </c>
      <c r="L892" s="20">
        <f t="shared" si="1230"/>
        <v>17.927216666666666</v>
      </c>
      <c r="M892" s="20">
        <f t="shared" si="1231"/>
        <v>59.404566666666668</v>
      </c>
      <c r="N892" s="16">
        <f t="shared" si="1232"/>
        <v>90394.400320555433</v>
      </c>
      <c r="O892" s="16">
        <f t="shared" si="1233"/>
        <v>110917.83628306915</v>
      </c>
      <c r="P892" s="22">
        <f t="shared" si="1216"/>
        <v>0.81556176957971738</v>
      </c>
      <c r="Q892" s="11">
        <f t="shared" si="1217"/>
        <v>5172.6818170152055</v>
      </c>
      <c r="R892" s="7">
        <f t="shared" si="1220"/>
        <v>872</v>
      </c>
      <c r="S892" s="11">
        <f t="shared" si="1218"/>
        <v>9657.2545849779308</v>
      </c>
      <c r="T892" s="11">
        <f t="shared" si="1219"/>
        <v>12554.430960471311</v>
      </c>
      <c r="U892" s="4">
        <v>9</v>
      </c>
      <c r="V892" s="4">
        <v>9</v>
      </c>
      <c r="AB892" s="4">
        <f>SUM(U892:AA892)+8</f>
        <v>26</v>
      </c>
      <c r="AC892" s="3">
        <f t="shared" si="1188"/>
        <v>17</v>
      </c>
      <c r="AD892" s="42">
        <f t="shared" si="1189"/>
        <v>55.633000000000003</v>
      </c>
      <c r="AE892" s="3">
        <f t="shared" si="1190"/>
        <v>59</v>
      </c>
      <c r="AF892" s="42">
        <f t="shared" si="1191"/>
        <v>24.274000000000001</v>
      </c>
      <c r="AG892" s="4">
        <v>1</v>
      </c>
      <c r="AJ892" s="3">
        <v>9</v>
      </c>
      <c r="AK892" s="3">
        <v>2</v>
      </c>
      <c r="AL892" t="s">
        <v>2506</v>
      </c>
    </row>
    <row r="893" spans="2:38" x14ac:dyDescent="0.2">
      <c r="B893" s="4">
        <v>8</v>
      </c>
      <c r="C893" s="13" t="s">
        <v>1274</v>
      </c>
      <c r="D893" s="29">
        <v>1619920</v>
      </c>
      <c r="E893" s="29">
        <v>6589390</v>
      </c>
      <c r="F893" s="23">
        <v>17</v>
      </c>
      <c r="G893" s="10">
        <v>55</v>
      </c>
      <c r="H893" s="38">
        <v>0.72</v>
      </c>
      <c r="I893" s="8">
        <v>59</v>
      </c>
      <c r="J893" s="8">
        <v>24</v>
      </c>
      <c r="K893" s="17">
        <v>28.8</v>
      </c>
      <c r="L893" s="20">
        <f t="shared" si="1230"/>
        <v>17.916866666666667</v>
      </c>
      <c r="M893" s="20">
        <f t="shared" si="1231"/>
        <v>59.408000000000001</v>
      </c>
      <c r="N893" s="16">
        <f t="shared" si="1232"/>
        <v>90413.130272034163</v>
      </c>
      <c r="O893" s="16">
        <f t="shared" si="1233"/>
        <v>110917.55319148937</v>
      </c>
      <c r="P893" s="22">
        <f t="shared" si="1216"/>
        <v>0.70178059249312386</v>
      </c>
      <c r="Q893" s="11">
        <f t="shared" si="1217"/>
        <v>5173.3835976076989</v>
      </c>
      <c r="R893" s="7">
        <f t="shared" si="1220"/>
        <v>873</v>
      </c>
      <c r="S893" s="11">
        <f t="shared" si="1218"/>
        <v>9647.5011419305083</v>
      </c>
      <c r="T893" s="11">
        <f t="shared" si="1219"/>
        <v>12541.751484509661</v>
      </c>
      <c r="AB893" s="4">
        <f t="shared" si="1234"/>
        <v>0</v>
      </c>
      <c r="AC893" s="3">
        <f t="shared" si="1188"/>
        <v>17</v>
      </c>
      <c r="AD893" s="42">
        <f t="shared" si="1189"/>
        <v>55.012</v>
      </c>
      <c r="AE893" s="3">
        <f t="shared" si="1190"/>
        <v>59</v>
      </c>
      <c r="AF893" s="42">
        <f t="shared" si="1191"/>
        <v>24.48</v>
      </c>
      <c r="AJ893" s="3">
        <v>9</v>
      </c>
      <c r="AK893" s="57" t="s">
        <v>2998</v>
      </c>
      <c r="AL893" t="s">
        <v>394</v>
      </c>
    </row>
    <row r="894" spans="2:38" x14ac:dyDescent="0.2">
      <c r="B894" s="4">
        <v>7</v>
      </c>
      <c r="C894" s="13" t="s">
        <v>1275</v>
      </c>
      <c r="D894" s="29">
        <v>1621288</v>
      </c>
      <c r="E894" s="29">
        <v>6589460</v>
      </c>
      <c r="F894" s="23">
        <v>17</v>
      </c>
      <c r="G894" s="10">
        <v>56</v>
      </c>
      <c r="H894" s="38">
        <v>27.54</v>
      </c>
      <c r="I894" s="8">
        <v>59</v>
      </c>
      <c r="J894" s="8">
        <v>24</v>
      </c>
      <c r="K894" s="17">
        <v>29.7</v>
      </c>
      <c r="L894" s="20">
        <f t="shared" si="1230"/>
        <v>17.940983333333332</v>
      </c>
      <c r="M894" s="20">
        <f t="shared" si="1231"/>
        <v>59.408250000000002</v>
      </c>
      <c r="N894" s="16">
        <f t="shared" si="1232"/>
        <v>90367.844943467426</v>
      </c>
      <c r="O894" s="16">
        <f t="shared" si="1233"/>
        <v>110918.26471912571</v>
      </c>
      <c r="P894" s="22">
        <f t="shared" si="1216"/>
        <v>1.3697897648909487</v>
      </c>
      <c r="Q894" s="11">
        <f t="shared" si="1217"/>
        <v>5174.7533873725897</v>
      </c>
      <c r="R894" s="7">
        <f t="shared" si="1220"/>
        <v>874</v>
      </c>
      <c r="S894" s="11">
        <f t="shared" si="1218"/>
        <v>9639.0143188130151</v>
      </c>
      <c r="T894" s="11">
        <f t="shared" si="1219"/>
        <v>12530.71861445692</v>
      </c>
      <c r="AB894" s="4">
        <f t="shared" si="1234"/>
        <v>0</v>
      </c>
      <c r="AC894" s="3">
        <f t="shared" si="1188"/>
        <v>17</v>
      </c>
      <c r="AD894" s="42">
        <f t="shared" si="1189"/>
        <v>56.459000000000003</v>
      </c>
      <c r="AE894" s="3">
        <f t="shared" si="1190"/>
        <v>59</v>
      </c>
      <c r="AF894" s="42">
        <f t="shared" si="1191"/>
        <v>24.495000000000001</v>
      </c>
      <c r="AJ894" s="3">
        <v>7</v>
      </c>
      <c r="AK894" s="57" t="s">
        <v>2998</v>
      </c>
      <c r="AL894" t="s">
        <v>2507</v>
      </c>
    </row>
    <row r="895" spans="2:38" x14ac:dyDescent="0.2">
      <c r="B895" s="4">
        <v>9</v>
      </c>
      <c r="C895" s="13" t="s">
        <v>1276</v>
      </c>
      <c r="D895" s="62">
        <v>1622426</v>
      </c>
      <c r="E895" s="62">
        <v>6590338</v>
      </c>
      <c r="F895" s="23">
        <v>17</v>
      </c>
      <c r="G895" s="10">
        <v>57</v>
      </c>
      <c r="H895" s="38">
        <v>41.4</v>
      </c>
      <c r="I895" s="8">
        <v>59</v>
      </c>
      <c r="J895" s="8">
        <v>24</v>
      </c>
      <c r="K895" s="17">
        <v>56.82</v>
      </c>
      <c r="L895" s="20">
        <f t="shared" si="1230"/>
        <v>17.961500000000001</v>
      </c>
      <c r="M895" s="20">
        <f t="shared" si="1231"/>
        <v>59.41578333333333</v>
      </c>
      <c r="N895" s="16">
        <f t="shared" si="1232"/>
        <v>90327.979289034876</v>
      </c>
      <c r="O895" s="16">
        <f t="shared" si="1233"/>
        <v>110918.97859912083</v>
      </c>
      <c r="P895" s="22">
        <f t="shared" si="1216"/>
        <v>1.4373336425478949</v>
      </c>
      <c r="Q895" s="11">
        <f t="shared" si="1217"/>
        <v>5176.1907210151376</v>
      </c>
      <c r="R895" s="7">
        <f t="shared" si="1220"/>
        <v>875</v>
      </c>
      <c r="S895" s="11">
        <f t="shared" si="1218"/>
        <v>9630.6725643573081</v>
      </c>
      <c r="T895" s="11">
        <f t="shared" si="1219"/>
        <v>12519.8743336645</v>
      </c>
      <c r="AB895" s="4">
        <f t="shared" si="1234"/>
        <v>0</v>
      </c>
      <c r="AC895" s="3">
        <f t="shared" si="1188"/>
        <v>17</v>
      </c>
      <c r="AD895" s="42">
        <f t="shared" si="1189"/>
        <v>57.69</v>
      </c>
      <c r="AE895" s="3">
        <f t="shared" si="1190"/>
        <v>59</v>
      </c>
      <c r="AF895" s="42">
        <f t="shared" si="1191"/>
        <v>24.946999999999999</v>
      </c>
      <c r="AJ895" s="3">
        <v>9</v>
      </c>
      <c r="AK895" s="3">
        <v>1</v>
      </c>
      <c r="AL895" t="s">
        <v>145</v>
      </c>
    </row>
    <row r="896" spans="2:38" x14ac:dyDescent="0.2">
      <c r="B896" s="4">
        <v>9</v>
      </c>
      <c r="C896" s="13" t="s">
        <v>1277</v>
      </c>
      <c r="D896" s="29">
        <v>1618875</v>
      </c>
      <c r="E896" s="29">
        <v>6594547</v>
      </c>
      <c r="F896" s="23">
        <v>17</v>
      </c>
      <c r="G896" s="10">
        <v>54</v>
      </c>
      <c r="H896" s="38">
        <v>4.8</v>
      </c>
      <c r="I896" s="8">
        <v>59</v>
      </c>
      <c r="J896" s="8">
        <v>27</v>
      </c>
      <c r="K896" s="17">
        <v>16.38</v>
      </c>
      <c r="L896" s="20">
        <f t="shared" si="1230"/>
        <v>17.901333333333334</v>
      </c>
      <c r="M896" s="20">
        <f t="shared" si="1231"/>
        <v>59.454549999999998</v>
      </c>
      <c r="N896" s="16">
        <f t="shared" si="1232"/>
        <v>90433.20795471473</v>
      </c>
      <c r="O896" s="16">
        <f t="shared" si="1233"/>
        <v>110917.44870661707</v>
      </c>
      <c r="P896" s="22">
        <f t="shared" si="1216"/>
        <v>5.5068395654858149</v>
      </c>
      <c r="Q896" s="11">
        <f t="shared" si="1217"/>
        <v>5181.6975605806238</v>
      </c>
      <c r="R896" s="7">
        <f t="shared" si="1220"/>
        <v>876</v>
      </c>
      <c r="S896" s="11">
        <f t="shared" si="1218"/>
        <v>9629.9128180653606</v>
      </c>
      <c r="T896" s="11">
        <f t="shared" si="1219"/>
        <v>12518.886663484969</v>
      </c>
      <c r="U896" s="4">
        <v>9</v>
      </c>
      <c r="AB896" s="4">
        <f t="shared" si="1234"/>
        <v>9</v>
      </c>
      <c r="AC896" s="3">
        <f t="shared" si="1188"/>
        <v>17</v>
      </c>
      <c r="AD896" s="42">
        <f t="shared" si="1189"/>
        <v>54.08</v>
      </c>
      <c r="AE896" s="3">
        <f t="shared" si="1190"/>
        <v>59</v>
      </c>
      <c r="AF896" s="42">
        <f t="shared" si="1191"/>
        <v>27.273</v>
      </c>
      <c r="AG896" s="4">
        <v>1</v>
      </c>
      <c r="AJ896" s="3">
        <v>9</v>
      </c>
      <c r="AK896" s="3">
        <v>1</v>
      </c>
      <c r="AL896" t="s">
        <v>2508</v>
      </c>
    </row>
    <row r="897" spans="1:38" x14ac:dyDescent="0.2">
      <c r="B897" s="4">
        <v>9</v>
      </c>
      <c r="C897" s="13" t="s">
        <v>1278</v>
      </c>
      <c r="D897" s="29">
        <v>1619149</v>
      </c>
      <c r="E897" s="29">
        <v>6595847</v>
      </c>
      <c r="F897" s="23">
        <v>17</v>
      </c>
      <c r="G897" s="10">
        <v>54</v>
      </c>
      <c r="H897" s="38">
        <v>24.78</v>
      </c>
      <c r="I897" s="8">
        <v>59</v>
      </c>
      <c r="J897" s="8">
        <v>27</v>
      </c>
      <c r="K897" s="17">
        <v>58.14</v>
      </c>
      <c r="L897" s="20">
        <f t="shared" si="1230"/>
        <v>17.906883333333333</v>
      </c>
      <c r="M897" s="20">
        <f t="shared" si="1231"/>
        <v>59.466149999999999</v>
      </c>
      <c r="N897" s="16">
        <f t="shared" si="1232"/>
        <v>90420.480764845546</v>
      </c>
      <c r="O897" s="16">
        <f t="shared" si="1233"/>
        <v>110917.67333180306</v>
      </c>
      <c r="P897" s="22">
        <f t="shared" si="1216"/>
        <v>1.3285616282280623</v>
      </c>
      <c r="Q897" s="11">
        <f t="shared" si="1217"/>
        <v>5183.026122208852</v>
      </c>
      <c r="R897" s="7">
        <f t="shared" si="1220"/>
        <v>877</v>
      </c>
      <c r="S897" s="11">
        <f t="shared" si="1218"/>
        <v>9621.3985484105033</v>
      </c>
      <c r="T897" s="11">
        <f t="shared" si="1219"/>
        <v>12507.818112933655</v>
      </c>
      <c r="U897" s="4">
        <v>9</v>
      </c>
      <c r="AB897" s="4">
        <f t="shared" si="1234"/>
        <v>9</v>
      </c>
      <c r="AC897" s="3">
        <f t="shared" si="1188"/>
        <v>17</v>
      </c>
      <c r="AD897" s="42">
        <f t="shared" si="1189"/>
        <v>54.412999999999997</v>
      </c>
      <c r="AE897" s="3">
        <f t="shared" si="1190"/>
        <v>59</v>
      </c>
      <c r="AF897" s="42">
        <f t="shared" si="1191"/>
        <v>27.969000000000001</v>
      </c>
      <c r="AG897" s="4">
        <v>1</v>
      </c>
      <c r="AJ897" s="3">
        <v>9</v>
      </c>
      <c r="AL897" t="s">
        <v>166</v>
      </c>
    </row>
    <row r="898" spans="1:38" x14ac:dyDescent="0.2">
      <c r="B898" s="4">
        <v>9</v>
      </c>
      <c r="C898" s="13" t="s">
        <v>1279</v>
      </c>
      <c r="D898" s="29">
        <v>1619824</v>
      </c>
      <c r="E898" s="29">
        <v>6595907</v>
      </c>
      <c r="F898" s="23">
        <v>17</v>
      </c>
      <c r="G898" s="10">
        <v>55</v>
      </c>
      <c r="H898" s="38">
        <v>7.74</v>
      </c>
      <c r="I898" s="8">
        <v>59</v>
      </c>
      <c r="J898" s="8">
        <v>27</v>
      </c>
      <c r="K898" s="17">
        <v>59.34</v>
      </c>
      <c r="L898" s="20">
        <f t="shared" si="1230"/>
        <v>17.918816666666668</v>
      </c>
      <c r="M898" s="20">
        <f t="shared" si="1231"/>
        <v>59.466483333333336</v>
      </c>
      <c r="N898" s="16">
        <f t="shared" si="1232"/>
        <v>90397.933643311626</v>
      </c>
      <c r="O898" s="16">
        <f t="shared" si="1233"/>
        <v>110918.06056576967</v>
      </c>
      <c r="P898" s="22">
        <f t="shared" si="1216"/>
        <v>0.67766141988459105</v>
      </c>
      <c r="Q898" s="11">
        <f t="shared" si="1217"/>
        <v>5183.7037836287363</v>
      </c>
      <c r="R898" s="7">
        <f t="shared" si="1220"/>
        <v>878</v>
      </c>
      <c r="S898" s="11">
        <f t="shared" si="1218"/>
        <v>9611.6967650883616</v>
      </c>
      <c r="T898" s="11">
        <f t="shared" si="1219"/>
        <v>12495.205794614871</v>
      </c>
      <c r="AB898" s="4">
        <f t="shared" si="1234"/>
        <v>0</v>
      </c>
      <c r="AC898" s="3">
        <f t="shared" si="1188"/>
        <v>17</v>
      </c>
      <c r="AD898" s="42">
        <f t="shared" si="1189"/>
        <v>55.128999999999998</v>
      </c>
      <c r="AE898" s="3">
        <f t="shared" si="1190"/>
        <v>59</v>
      </c>
      <c r="AF898" s="42">
        <f t="shared" si="1191"/>
        <v>27.989000000000001</v>
      </c>
      <c r="AJ898" s="3">
        <v>9</v>
      </c>
      <c r="AL898" t="s">
        <v>140</v>
      </c>
    </row>
    <row r="899" spans="1:38" x14ac:dyDescent="0.2">
      <c r="B899" s="4">
        <v>8</v>
      </c>
      <c r="C899" s="13" t="s">
        <v>1280</v>
      </c>
      <c r="D899" s="29">
        <v>1620272</v>
      </c>
      <c r="E899" s="29">
        <v>6595989</v>
      </c>
      <c r="F899" s="23">
        <v>17</v>
      </c>
      <c r="G899" s="10">
        <v>55</v>
      </c>
      <c r="H899" s="38">
        <v>36.36</v>
      </c>
      <c r="I899" s="8">
        <v>59</v>
      </c>
      <c r="J899" s="8">
        <v>28</v>
      </c>
      <c r="K899" s="17">
        <v>1.56</v>
      </c>
      <c r="L899" s="20">
        <f t="shared" ref="L899:L914" si="1235">(H899/60+G899)/60+F899</f>
        <v>17.926766666666666</v>
      </c>
      <c r="M899" s="20">
        <f t="shared" ref="M899:M914" si="1236">(K899/60+J899)/60+I899</f>
        <v>59.467100000000002</v>
      </c>
      <c r="N899" s="16">
        <f t="shared" ref="N899:N914" si="1237">D899/L899</f>
        <v>90382.835350490801</v>
      </c>
      <c r="O899" s="16">
        <f t="shared" ref="O899:O914" si="1238">E899/M899</f>
        <v>110918.28927255575</v>
      </c>
      <c r="P899" s="22">
        <f t="shared" si="1216"/>
        <v>0.45544264183319505</v>
      </c>
      <c r="Q899" s="11">
        <f t="shared" si="1217"/>
        <v>5184.1592262705699</v>
      </c>
      <c r="R899" s="7">
        <f t="shared" si="1220"/>
        <v>879</v>
      </c>
      <c r="S899" s="11">
        <f t="shared" si="1218"/>
        <v>9601.6054839231947</v>
      </c>
      <c r="T899" s="11">
        <f t="shared" si="1219"/>
        <v>12482.087129100153</v>
      </c>
      <c r="W899" s="4">
        <v>9</v>
      </c>
      <c r="AB899" s="4">
        <f>SUM(U899:AA899)+5</f>
        <v>14</v>
      </c>
      <c r="AC899" s="3">
        <f t="shared" si="1188"/>
        <v>17</v>
      </c>
      <c r="AD899" s="42">
        <f t="shared" si="1189"/>
        <v>55.606000000000002</v>
      </c>
      <c r="AE899" s="3">
        <f t="shared" si="1190"/>
        <v>59</v>
      </c>
      <c r="AF899" s="42">
        <f t="shared" si="1191"/>
        <v>28.026</v>
      </c>
      <c r="AJ899" s="3">
        <v>8</v>
      </c>
      <c r="AL899" t="s">
        <v>2806</v>
      </c>
    </row>
    <row r="900" spans="1:38" x14ac:dyDescent="0.2">
      <c r="B900" s="4">
        <v>7</v>
      </c>
      <c r="C900" s="13" t="s">
        <v>1282</v>
      </c>
      <c r="D900" s="29">
        <v>1622180</v>
      </c>
      <c r="E900" s="29">
        <v>6595394</v>
      </c>
      <c r="F900" s="23">
        <v>17</v>
      </c>
      <c r="G900" s="10">
        <v>57</v>
      </c>
      <c r="H900" s="38">
        <v>36.18</v>
      </c>
      <c r="I900" s="8">
        <v>59</v>
      </c>
      <c r="J900" s="8">
        <v>27</v>
      </c>
      <c r="K900" s="17">
        <v>40.32</v>
      </c>
      <c r="L900" s="20">
        <f t="shared" si="1235"/>
        <v>17.960049999999999</v>
      </c>
      <c r="M900" s="20">
        <f t="shared" si="1236"/>
        <v>59.461199999999998</v>
      </c>
      <c r="N900" s="16">
        <f t="shared" si="1237"/>
        <v>90321.574828577883</v>
      </c>
      <c r="O900" s="16">
        <f t="shared" si="1238"/>
        <v>110919.28854446262</v>
      </c>
      <c r="P900" s="22">
        <f t="shared" si="1216"/>
        <v>1.9986217751240478</v>
      </c>
      <c r="Q900" s="11">
        <f t="shared" si="1217"/>
        <v>5186.1578480456938</v>
      </c>
      <c r="R900" s="7">
        <f t="shared" si="1220"/>
        <v>880</v>
      </c>
      <c r="S900" s="11">
        <f t="shared" si="1218"/>
        <v>9594.3920188845332</v>
      </c>
      <c r="T900" s="11">
        <f t="shared" si="1219"/>
        <v>12472.709624549894</v>
      </c>
      <c r="W900" s="4">
        <v>9</v>
      </c>
      <c r="AB900" s="4">
        <f>SUM(U900:AA900)+10</f>
        <v>19</v>
      </c>
      <c r="AC900" s="3">
        <f t="shared" si="1188"/>
        <v>17</v>
      </c>
      <c r="AD900" s="42">
        <f t="shared" si="1189"/>
        <v>57.603000000000002</v>
      </c>
      <c r="AE900" s="3">
        <f t="shared" si="1190"/>
        <v>59</v>
      </c>
      <c r="AF900" s="42">
        <f t="shared" si="1191"/>
        <v>27.672000000000001</v>
      </c>
      <c r="AJ900" s="3">
        <v>9</v>
      </c>
      <c r="AL900" t="s">
        <v>2509</v>
      </c>
    </row>
    <row r="901" spans="1:38" x14ac:dyDescent="0.2">
      <c r="B901" s="4">
        <v>8</v>
      </c>
      <c r="C901" s="13" t="s">
        <v>1281</v>
      </c>
      <c r="D901" s="29">
        <v>1623578</v>
      </c>
      <c r="E901" s="29">
        <v>6594049</v>
      </c>
      <c r="F901" s="23">
        <v>17</v>
      </c>
      <c r="G901" s="10">
        <v>59</v>
      </c>
      <c r="H901" s="38">
        <v>2.1</v>
      </c>
      <c r="I901" s="8">
        <v>59</v>
      </c>
      <c r="J901" s="8">
        <v>26</v>
      </c>
      <c r="K901" s="17">
        <v>55.44</v>
      </c>
      <c r="L901" s="20">
        <f t="shared" ref="L901" si="1239">(H901/60+G901)/60+F901</f>
        <v>17.983916666666666</v>
      </c>
      <c r="M901" s="20">
        <f t="shared" ref="M901" si="1240">(K901/60+J901)/60+I901</f>
        <v>59.448733333333337</v>
      </c>
      <c r="N901" s="16">
        <f t="shared" ref="N901" si="1241">D901/L901</f>
        <v>90279.444132952136</v>
      </c>
      <c r="O901" s="16">
        <f t="shared" ref="O901" si="1242">E901/M901</f>
        <v>110919.92428209852</v>
      </c>
      <c r="P901" s="22">
        <f t="shared" si="1216"/>
        <v>1.9399559273344329</v>
      </c>
      <c r="Q901" s="11">
        <f t="shared" si="1217"/>
        <v>5188.097803973028</v>
      </c>
      <c r="R901" s="7">
        <f t="shared" si="1220"/>
        <v>881</v>
      </c>
      <c r="S901" s="11">
        <f t="shared" si="1218"/>
        <v>9587.0865208491377</v>
      </c>
      <c r="T901" s="11">
        <f t="shared" si="1219"/>
        <v>12463.21247710388</v>
      </c>
      <c r="U901" s="4">
        <v>6</v>
      </c>
      <c r="AB901" s="4">
        <f>SUM(U901:AA901)+20</f>
        <v>26</v>
      </c>
      <c r="AC901" s="3">
        <f t="shared" si="1188"/>
        <v>17</v>
      </c>
      <c r="AD901" s="42">
        <f t="shared" si="1189"/>
        <v>59.034999999999997</v>
      </c>
      <c r="AE901" s="3">
        <f t="shared" si="1190"/>
        <v>59</v>
      </c>
      <c r="AF901" s="42">
        <f t="shared" si="1191"/>
        <v>26.923999999999999</v>
      </c>
      <c r="AJ901" s="3">
        <v>9</v>
      </c>
      <c r="AL901" t="s">
        <v>2510</v>
      </c>
    </row>
    <row r="902" spans="1:38" x14ac:dyDescent="0.2">
      <c r="B902" s="4">
        <v>8</v>
      </c>
      <c r="C902" s="13" t="s">
        <v>1283</v>
      </c>
      <c r="D902" s="29">
        <v>1624391</v>
      </c>
      <c r="E902" s="29">
        <v>6594805</v>
      </c>
      <c r="F902" s="23">
        <v>17</v>
      </c>
      <c r="G902" s="10">
        <v>59</v>
      </c>
      <c r="H902" s="38">
        <v>55.26</v>
      </c>
      <c r="I902" s="8">
        <v>59</v>
      </c>
      <c r="J902" s="8">
        <v>27</v>
      </c>
      <c r="K902" s="17">
        <v>19.02</v>
      </c>
      <c r="L902" s="20">
        <f t="shared" si="1235"/>
        <v>17.998683333333332</v>
      </c>
      <c r="M902" s="20">
        <f t="shared" si="1236"/>
        <v>59.455283333333334</v>
      </c>
      <c r="N902" s="16">
        <f t="shared" si="1237"/>
        <v>90250.546104761379</v>
      </c>
      <c r="O902" s="16">
        <f t="shared" si="1238"/>
        <v>110920.42002434883</v>
      </c>
      <c r="P902" s="22">
        <f t="shared" si="1216"/>
        <v>1.1101824174431876</v>
      </c>
      <c r="Q902" s="11">
        <f t="shared" si="1217"/>
        <v>5189.207986390471</v>
      </c>
      <c r="R902" s="7">
        <f t="shared" si="1220"/>
        <v>882</v>
      </c>
      <c r="S902" s="11">
        <f t="shared" si="1218"/>
        <v>9578.2659884849054</v>
      </c>
      <c r="T902" s="11">
        <f t="shared" si="1219"/>
        <v>12451.745785030378</v>
      </c>
      <c r="W902" s="4">
        <v>9</v>
      </c>
      <c r="AB902" s="4">
        <f>SUM(U902:AA902)+15+AB903</f>
        <v>33</v>
      </c>
      <c r="AC902" s="3">
        <f t="shared" si="1188"/>
        <v>17</v>
      </c>
      <c r="AD902" s="42">
        <f t="shared" si="1189"/>
        <v>59.920999999999999</v>
      </c>
      <c r="AE902" s="3">
        <f t="shared" si="1190"/>
        <v>59</v>
      </c>
      <c r="AF902" s="42">
        <f t="shared" si="1191"/>
        <v>27.317</v>
      </c>
      <c r="AJ902" s="3">
        <v>9</v>
      </c>
      <c r="AK902" s="3">
        <v>2</v>
      </c>
      <c r="AL902" t="s">
        <v>2511</v>
      </c>
    </row>
    <row r="903" spans="1:38" x14ac:dyDescent="0.2">
      <c r="B903" s="4">
        <v>7</v>
      </c>
      <c r="C903" s="13" t="s">
        <v>1284</v>
      </c>
      <c r="D903" s="29">
        <v>1624666</v>
      </c>
      <c r="E903" s="29">
        <v>6594825</v>
      </c>
      <c r="F903" s="23">
        <v>18</v>
      </c>
      <c r="G903" s="10">
        <v>0</v>
      </c>
      <c r="H903" s="38">
        <v>12.72</v>
      </c>
      <c r="I903" s="8">
        <v>59</v>
      </c>
      <c r="J903" s="8">
        <v>27</v>
      </c>
      <c r="K903" s="17">
        <v>19.32</v>
      </c>
      <c r="L903" s="20">
        <f t="shared" si="1235"/>
        <v>18.003533333333333</v>
      </c>
      <c r="M903" s="20">
        <f t="shared" si="1236"/>
        <v>59.45536666666667</v>
      </c>
      <c r="N903" s="16">
        <f t="shared" si="1237"/>
        <v>90241.508148400506</v>
      </c>
      <c r="O903" s="16">
        <f t="shared" si="1238"/>
        <v>110920.60094378921</v>
      </c>
      <c r="P903" s="22">
        <f t="shared" si="1216"/>
        <v>0.27572631357924471</v>
      </c>
      <c r="Q903" s="11">
        <f t="shared" si="1217"/>
        <v>5189.48371270405</v>
      </c>
      <c r="R903" s="7">
        <f t="shared" si="1220"/>
        <v>883</v>
      </c>
      <c r="S903" s="11">
        <f t="shared" si="1218"/>
        <v>9567.9269357669236</v>
      </c>
      <c r="T903" s="11">
        <f t="shared" si="1219"/>
        <v>12438.305016497001</v>
      </c>
      <c r="W903" s="4">
        <v>9</v>
      </c>
      <c r="AB903" s="4">
        <f t="shared" ref="AB903:AB914" si="1243">SUM(U903:AA903)</f>
        <v>9</v>
      </c>
      <c r="AC903" s="3">
        <f t="shared" si="1188"/>
        <v>18</v>
      </c>
      <c r="AD903" s="42">
        <f t="shared" si="1189"/>
        <v>0.21200000000000002</v>
      </c>
      <c r="AE903" s="3">
        <f t="shared" si="1190"/>
        <v>59</v>
      </c>
      <c r="AF903" s="42">
        <f t="shared" si="1191"/>
        <v>27.321999999999999</v>
      </c>
      <c r="AJ903" s="3">
        <v>9</v>
      </c>
      <c r="AK903" s="3">
        <v>2</v>
      </c>
      <c r="AL903" t="s">
        <v>2512</v>
      </c>
    </row>
    <row r="904" spans="1:38" x14ac:dyDescent="0.2">
      <c r="A904" s="4">
        <v>1</v>
      </c>
      <c r="B904" s="4">
        <v>9</v>
      </c>
      <c r="C904" s="13" t="s">
        <v>1285</v>
      </c>
      <c r="D904" s="29">
        <v>1625326</v>
      </c>
      <c r="E904" s="29">
        <v>6596270</v>
      </c>
      <c r="F904" s="23">
        <v>18</v>
      </c>
      <c r="G904" s="10">
        <v>0</v>
      </c>
      <c r="H904" s="38">
        <v>57.6</v>
      </c>
      <c r="I904" s="8">
        <v>59</v>
      </c>
      <c r="J904" s="8">
        <v>28</v>
      </c>
      <c r="K904" s="17">
        <v>5.28</v>
      </c>
      <c r="L904" s="20">
        <f t="shared" si="1235"/>
        <v>18.015999999999998</v>
      </c>
      <c r="M904" s="20">
        <f t="shared" si="1236"/>
        <v>59.468133333333334</v>
      </c>
      <c r="N904" s="16">
        <f t="shared" si="1237"/>
        <v>90215.697158081719</v>
      </c>
      <c r="O904" s="16">
        <f t="shared" si="1238"/>
        <v>110921.08714807482</v>
      </c>
      <c r="P904" s="22">
        <f t="shared" si="1216"/>
        <v>1.5885921440067619</v>
      </c>
      <c r="Q904" s="11">
        <f t="shared" si="1217"/>
        <v>5191.0723048480568</v>
      </c>
      <c r="R904" s="7">
        <f t="shared" si="1220"/>
        <v>884</v>
      </c>
      <c r="S904" s="11">
        <f t="shared" si="1218"/>
        <v>9560.0290863038881</v>
      </c>
      <c r="T904" s="11">
        <f t="shared" si="1219"/>
        <v>12428.037812195054</v>
      </c>
      <c r="U904" s="4">
        <v>9</v>
      </c>
      <c r="AB904" s="4">
        <f>SUM(U904:AA904)+AB905+15</f>
        <v>33</v>
      </c>
      <c r="AC904" s="3">
        <f t="shared" si="1188"/>
        <v>18</v>
      </c>
      <c r="AD904" s="42">
        <f t="shared" si="1189"/>
        <v>0.96000000000000008</v>
      </c>
      <c r="AE904" s="3">
        <f t="shared" si="1190"/>
        <v>59</v>
      </c>
      <c r="AF904" s="42">
        <f t="shared" si="1191"/>
        <v>28.088000000000001</v>
      </c>
      <c r="AG904" s="4">
        <v>1</v>
      </c>
      <c r="AJ904" s="3">
        <v>8</v>
      </c>
      <c r="AL904" t="s">
        <v>2513</v>
      </c>
    </row>
    <row r="905" spans="1:38" x14ac:dyDescent="0.2">
      <c r="A905" s="4">
        <v>1</v>
      </c>
      <c r="B905" s="4">
        <v>9</v>
      </c>
      <c r="C905" s="13" t="s">
        <v>1286</v>
      </c>
      <c r="D905" s="29">
        <v>1625336</v>
      </c>
      <c r="E905" s="29">
        <v>6596304</v>
      </c>
      <c r="F905" s="23">
        <v>18</v>
      </c>
      <c r="G905" s="10">
        <v>0</v>
      </c>
      <c r="H905" s="38">
        <v>58.32</v>
      </c>
      <c r="I905" s="8">
        <v>59</v>
      </c>
      <c r="J905" s="8">
        <v>28</v>
      </c>
      <c r="K905" s="17">
        <v>6.42</v>
      </c>
      <c r="L905" s="20">
        <f t="shared" si="1235"/>
        <v>18.016200000000001</v>
      </c>
      <c r="M905" s="20">
        <f t="shared" si="1236"/>
        <v>59.468449999999997</v>
      </c>
      <c r="N905" s="16">
        <f t="shared" si="1237"/>
        <v>90215.250718797513</v>
      </c>
      <c r="O905" s="16">
        <f t="shared" si="1238"/>
        <v>110921.06823029691</v>
      </c>
      <c r="P905" s="22">
        <f t="shared" si="1216"/>
        <v>3.5440090293338701E-2</v>
      </c>
      <c r="Q905" s="11">
        <f t="shared" si="1217"/>
        <v>5191.1077449383502</v>
      </c>
      <c r="R905" s="7">
        <f t="shared" si="1220"/>
        <v>885</v>
      </c>
      <c r="S905" s="11">
        <f t="shared" si="1218"/>
        <v>9549.2919872990205</v>
      </c>
      <c r="T905" s="11">
        <f t="shared" si="1219"/>
        <v>12414.079583488727</v>
      </c>
      <c r="U905" s="4">
        <v>9</v>
      </c>
      <c r="AB905" s="4">
        <f t="shared" si="1243"/>
        <v>9</v>
      </c>
      <c r="AC905" s="3">
        <f t="shared" si="1188"/>
        <v>18</v>
      </c>
      <c r="AD905" s="42">
        <f t="shared" si="1189"/>
        <v>0.97199999999999998</v>
      </c>
      <c r="AE905" s="3">
        <f t="shared" si="1190"/>
        <v>59</v>
      </c>
      <c r="AF905" s="42">
        <f t="shared" si="1191"/>
        <v>28.106999999999999</v>
      </c>
      <c r="AG905" s="4">
        <v>1</v>
      </c>
      <c r="AJ905" s="3">
        <v>8</v>
      </c>
      <c r="AL905" t="s">
        <v>2514</v>
      </c>
    </row>
    <row r="906" spans="1:38" x14ac:dyDescent="0.2">
      <c r="A906" s="4">
        <v>1</v>
      </c>
      <c r="B906" s="4">
        <v>8</v>
      </c>
      <c r="C906" s="13" t="s">
        <v>1287</v>
      </c>
      <c r="D906" s="29">
        <v>1625572</v>
      </c>
      <c r="E906" s="29">
        <v>6596887</v>
      </c>
      <c r="F906" s="23">
        <v>18</v>
      </c>
      <c r="G906" s="10">
        <v>1</v>
      </c>
      <c r="H906" s="38">
        <v>14.5</v>
      </c>
      <c r="I906" s="8">
        <v>59</v>
      </c>
      <c r="J906" s="8">
        <v>28</v>
      </c>
      <c r="K906" s="17">
        <v>25</v>
      </c>
      <c r="L906" s="20">
        <f t="shared" si="1235"/>
        <v>18.020694444444445</v>
      </c>
      <c r="M906" s="20">
        <f t="shared" si="1236"/>
        <v>59.473611111111111</v>
      </c>
      <c r="N906" s="16">
        <f t="shared" si="1237"/>
        <v>90205.846673192093</v>
      </c>
      <c r="O906" s="16">
        <f t="shared" si="1238"/>
        <v>110921.24518343803</v>
      </c>
      <c r="P906" s="22">
        <f t="shared" si="1216"/>
        <v>0.62895548332135554</v>
      </c>
      <c r="Q906" s="11">
        <f t="shared" si="1217"/>
        <v>5191.7367004216712</v>
      </c>
      <c r="R906" s="7">
        <f t="shared" si="1220"/>
        <v>886</v>
      </c>
      <c r="S906" s="11">
        <f t="shared" si="1218"/>
        <v>9539.6696933255989</v>
      </c>
      <c r="T906" s="11">
        <f t="shared" si="1219"/>
        <v>12401.570601323279</v>
      </c>
      <c r="AB906" s="4">
        <f t="shared" si="1243"/>
        <v>0</v>
      </c>
      <c r="AC906" s="3">
        <f t="shared" si="1188"/>
        <v>18</v>
      </c>
      <c r="AD906" s="42">
        <f t="shared" si="1189"/>
        <v>1.2416666666666667</v>
      </c>
      <c r="AE906" s="3">
        <f t="shared" si="1190"/>
        <v>59</v>
      </c>
      <c r="AF906" s="42">
        <f t="shared" si="1191"/>
        <v>28.416666666666668</v>
      </c>
      <c r="AJ906" s="3">
        <v>7</v>
      </c>
      <c r="AL906" t="s">
        <v>511</v>
      </c>
    </row>
    <row r="907" spans="1:38" x14ac:dyDescent="0.2">
      <c r="A907" s="4">
        <v>1</v>
      </c>
      <c r="B907" s="4">
        <v>8</v>
      </c>
      <c r="C907" s="13" t="s">
        <v>2859</v>
      </c>
      <c r="D907" s="29">
        <v>1625585</v>
      </c>
      <c r="E907" s="29">
        <v>6596849</v>
      </c>
      <c r="F907" s="23">
        <v>18</v>
      </c>
      <c r="G907" s="10">
        <v>1</v>
      </c>
      <c r="H907" s="38">
        <v>15.3</v>
      </c>
      <c r="I907" s="8">
        <v>59</v>
      </c>
      <c r="J907" s="8">
        <v>28</v>
      </c>
      <c r="K907" s="17">
        <v>23.7</v>
      </c>
      <c r="L907" s="20">
        <f t="shared" si="1235"/>
        <v>18.020916666666668</v>
      </c>
      <c r="M907" s="20">
        <f t="shared" si="1236"/>
        <v>59.47325</v>
      </c>
      <c r="N907" s="16">
        <f t="shared" si="1237"/>
        <v>90205.455697314683</v>
      </c>
      <c r="O907" s="16">
        <f t="shared" si="1238"/>
        <v>110921.27973500692</v>
      </c>
      <c r="P907" s="22">
        <f t="shared" si="1216"/>
        <v>4.0162171256046403E-2</v>
      </c>
      <c r="Q907" s="11">
        <f t="shared" si="1217"/>
        <v>5191.7768625929275</v>
      </c>
      <c r="R907" s="7">
        <f t="shared" si="1220"/>
        <v>887</v>
      </c>
      <c r="S907" s="11">
        <f t="shared" si="1218"/>
        <v>9528.9884242404569</v>
      </c>
      <c r="T907" s="11">
        <f t="shared" si="1219"/>
        <v>12387.684951512594</v>
      </c>
      <c r="AB907" s="4">
        <f t="shared" ref="AB907:AB908" si="1244">SUM(U907:AA907)</f>
        <v>0</v>
      </c>
      <c r="AC907" s="3">
        <f t="shared" ref="AC907:AC908" si="1245">F907</f>
        <v>18</v>
      </c>
      <c r="AD907" s="42">
        <f t="shared" ref="AD907:AD908" si="1246">G907+H907/60</f>
        <v>1.2549999999999999</v>
      </c>
      <c r="AE907" s="3">
        <f t="shared" ref="AE907:AE908" si="1247">I907</f>
        <v>59</v>
      </c>
      <c r="AF907" s="42">
        <f t="shared" ref="AF907:AF908" si="1248">J907+K907/60</f>
        <v>28.395</v>
      </c>
      <c r="AJ907" s="3">
        <v>7</v>
      </c>
      <c r="AL907" s="2" t="s">
        <v>2966</v>
      </c>
    </row>
    <row r="908" spans="1:38" x14ac:dyDescent="0.2">
      <c r="A908" s="4">
        <v>1</v>
      </c>
      <c r="B908" s="4">
        <v>8</v>
      </c>
      <c r="C908" s="13" t="s">
        <v>2860</v>
      </c>
      <c r="D908" s="29">
        <v>1625578</v>
      </c>
      <c r="E908" s="29">
        <v>6596919</v>
      </c>
      <c r="F908" s="23">
        <v>18</v>
      </c>
      <c r="G908" s="10">
        <v>1</v>
      </c>
      <c r="H908" s="38">
        <v>14.9</v>
      </c>
      <c r="I908" s="8">
        <v>59</v>
      </c>
      <c r="J908" s="8">
        <v>28</v>
      </c>
      <c r="K908" s="17">
        <v>26</v>
      </c>
      <c r="L908" s="20">
        <f t="shared" ref="L908" si="1249">(H908/60+G908)/60+F908</f>
        <v>18.020805555555555</v>
      </c>
      <c r="M908" s="20">
        <f t="shared" ref="M908" si="1250">(K908/60+J908)/60+I908</f>
        <v>59.473888888888887</v>
      </c>
      <c r="N908" s="16">
        <f t="shared" ref="N908" si="1251">D908/L908</f>
        <v>90205.623438340568</v>
      </c>
      <c r="O908" s="16">
        <f t="shared" ref="O908" si="1252">E908/M908</f>
        <v>110921.26516772066</v>
      </c>
      <c r="P908" s="22">
        <f t="shared" si="1216"/>
        <v>7.0349129347846234E-2</v>
      </c>
      <c r="Q908" s="11">
        <f t="shared" si="1217"/>
        <v>5191.8472117222755</v>
      </c>
      <c r="R908" s="7">
        <f t="shared" si="1220"/>
        <v>888</v>
      </c>
      <c r="S908" s="11">
        <f t="shared" si="1218"/>
        <v>9518.386554824172</v>
      </c>
      <c r="T908" s="11">
        <f t="shared" si="1219"/>
        <v>12373.902521271424</v>
      </c>
      <c r="AB908" s="4">
        <f t="shared" si="1244"/>
        <v>0</v>
      </c>
      <c r="AC908" s="3">
        <f t="shared" si="1245"/>
        <v>18</v>
      </c>
      <c r="AD908" s="42">
        <f t="shared" si="1246"/>
        <v>1.2483333333333333</v>
      </c>
      <c r="AE908" s="3">
        <f t="shared" si="1247"/>
        <v>59</v>
      </c>
      <c r="AF908" s="42">
        <f t="shared" si="1248"/>
        <v>28.433333333333334</v>
      </c>
      <c r="AJ908" s="3">
        <v>7</v>
      </c>
      <c r="AL908" s="2" t="s">
        <v>2967</v>
      </c>
    </row>
    <row r="909" spans="1:38" x14ac:dyDescent="0.2">
      <c r="A909" s="4">
        <v>1</v>
      </c>
      <c r="B909" s="4">
        <v>8</v>
      </c>
      <c r="C909" s="13" t="s">
        <v>2515</v>
      </c>
      <c r="D909" s="29">
        <v>1625597</v>
      </c>
      <c r="E909" s="29">
        <v>6596846</v>
      </c>
      <c r="F909" s="23">
        <v>18</v>
      </c>
      <c r="G909" s="10">
        <v>1</v>
      </c>
      <c r="H909" s="38">
        <v>16</v>
      </c>
      <c r="I909" s="8">
        <v>59</v>
      </c>
      <c r="J909" s="8">
        <v>28</v>
      </c>
      <c r="K909" s="17">
        <v>23.6</v>
      </c>
      <c r="L909" s="20">
        <f t="shared" ref="L909" si="1253">(H909/60+G909)/60+F909</f>
        <v>18.021111111111111</v>
      </c>
      <c r="M909" s="20">
        <f t="shared" ref="M909" si="1254">(K909/60+J909)/60+I909</f>
        <v>59.473222222222219</v>
      </c>
      <c r="N909" s="16">
        <f t="shared" ref="N909" si="1255">D909/L909</f>
        <v>90205.148282878101</v>
      </c>
      <c r="O909" s="16">
        <f t="shared" ref="O909" si="1256">E909/M909</f>
        <v>110921.28109943037</v>
      </c>
      <c r="P909" s="22">
        <f t="shared" si="1216"/>
        <v>7.543208866258444E-2</v>
      </c>
      <c r="Q909" s="11">
        <f t="shared" si="1217"/>
        <v>5191.9226438109381</v>
      </c>
      <c r="R909" s="7">
        <f t="shared" si="1220"/>
        <v>889</v>
      </c>
      <c r="S909" s="11">
        <f t="shared" si="1218"/>
        <v>9507.8178449091192</v>
      </c>
      <c r="T909" s="11">
        <f t="shared" si="1219"/>
        <v>12360.163198381855</v>
      </c>
      <c r="AB909" s="4">
        <f t="shared" ref="AB909" si="1257">SUM(U909:AA909)</f>
        <v>0</v>
      </c>
      <c r="AC909" s="3">
        <f t="shared" ref="AC909" si="1258">F909</f>
        <v>18</v>
      </c>
      <c r="AD909" s="42">
        <f t="shared" ref="AD909" si="1259">G909+H909/60</f>
        <v>1.2666666666666666</v>
      </c>
      <c r="AE909" s="3">
        <f t="shared" ref="AE909" si="1260">I909</f>
        <v>59</v>
      </c>
      <c r="AF909" s="42">
        <f t="shared" ref="AF909" si="1261">J909+K909/60</f>
        <v>28.393333333333334</v>
      </c>
      <c r="AJ909" s="3">
        <v>7</v>
      </c>
      <c r="AL909" t="s">
        <v>511</v>
      </c>
    </row>
    <row r="910" spans="1:38" x14ac:dyDescent="0.2">
      <c r="A910" s="4">
        <v>1</v>
      </c>
      <c r="B910" s="4">
        <v>9</v>
      </c>
      <c r="C910" s="13" t="s">
        <v>1288</v>
      </c>
      <c r="D910" s="29">
        <v>1625228</v>
      </c>
      <c r="E910" s="29">
        <v>6597660</v>
      </c>
      <c r="F910" s="23">
        <v>18</v>
      </c>
      <c r="G910" s="10">
        <v>0</v>
      </c>
      <c r="H910" s="38">
        <v>54.36</v>
      </c>
      <c r="I910" s="8">
        <v>59</v>
      </c>
      <c r="J910" s="8">
        <v>28</v>
      </c>
      <c r="K910" s="17">
        <v>50.28</v>
      </c>
      <c r="L910" s="20">
        <f t="shared" si="1235"/>
        <v>18.0151</v>
      </c>
      <c r="M910" s="20">
        <f t="shared" si="1236"/>
        <v>59.48063333333333</v>
      </c>
      <c r="N910" s="16">
        <f t="shared" si="1237"/>
        <v>90214.764281075317</v>
      </c>
      <c r="O910" s="16">
        <f t="shared" si="1238"/>
        <v>110921.14576229014</v>
      </c>
      <c r="P910" s="22">
        <f t="shared" si="1216"/>
        <v>0.89373206275706596</v>
      </c>
      <c r="Q910" s="11">
        <f t="shared" si="1217"/>
        <v>5192.8163758736955</v>
      </c>
      <c r="R910" s="7">
        <f t="shared" si="1220"/>
        <v>890</v>
      </c>
      <c r="S910" s="11">
        <f t="shared" si="1218"/>
        <v>9498.76973024986</v>
      </c>
      <c r="T910" s="11">
        <f t="shared" si="1219"/>
        <v>12348.400649324818</v>
      </c>
      <c r="U910" s="4">
        <v>9</v>
      </c>
      <c r="V910" s="4">
        <v>9</v>
      </c>
      <c r="W910" s="4">
        <v>9</v>
      </c>
      <c r="AB910" s="4">
        <f>SUM(U910:AA910)+AB911+AB912+AB913-32</f>
        <v>49</v>
      </c>
      <c r="AC910" s="3">
        <f t="shared" si="1188"/>
        <v>18</v>
      </c>
      <c r="AD910" s="42">
        <f t="shared" si="1189"/>
        <v>0.90600000000000003</v>
      </c>
      <c r="AE910" s="3">
        <f t="shared" si="1190"/>
        <v>59</v>
      </c>
      <c r="AF910" s="42">
        <f t="shared" si="1191"/>
        <v>28.838000000000001</v>
      </c>
      <c r="AG910" s="4">
        <v>1</v>
      </c>
      <c r="AJ910" s="3">
        <v>9</v>
      </c>
      <c r="AL910" t="s">
        <v>2516</v>
      </c>
    </row>
    <row r="911" spans="1:38" x14ac:dyDescent="0.2">
      <c r="A911" s="4">
        <v>1</v>
      </c>
      <c r="B911" s="4">
        <v>9</v>
      </c>
      <c r="C911" s="13" t="s">
        <v>1290</v>
      </c>
      <c r="D911" s="29">
        <v>1625240</v>
      </c>
      <c r="E911" s="29">
        <v>6597669</v>
      </c>
      <c r="F911" s="23">
        <v>18</v>
      </c>
      <c r="G911" s="10">
        <v>0</v>
      </c>
      <c r="H911" s="38">
        <v>55.08</v>
      </c>
      <c r="I911" s="8">
        <v>59</v>
      </c>
      <c r="J911" s="8">
        <v>28</v>
      </c>
      <c r="K911" s="17">
        <v>50.58</v>
      </c>
      <c r="L911" s="20">
        <f t="shared" si="1235"/>
        <v>18.0153</v>
      </c>
      <c r="M911" s="20">
        <f t="shared" si="1236"/>
        <v>59.480716666666666</v>
      </c>
      <c r="N911" s="16">
        <f t="shared" si="1237"/>
        <v>90214.428846591516</v>
      </c>
      <c r="O911" s="16">
        <f t="shared" si="1238"/>
        <v>110921.14166972322</v>
      </c>
      <c r="P911" s="22">
        <f t="shared" si="1216"/>
        <v>1.4999999999999999E-2</v>
      </c>
      <c r="Q911" s="11">
        <f t="shared" si="1217"/>
        <v>5192.8313758736958</v>
      </c>
      <c r="R911" s="7">
        <f t="shared" si="1220"/>
        <v>891</v>
      </c>
      <c r="S911" s="11">
        <f t="shared" si="1218"/>
        <v>9488.1363411025541</v>
      </c>
      <c r="T911" s="11">
        <f t="shared" si="1219"/>
        <v>12334.577243433321</v>
      </c>
      <c r="U911" s="4">
        <v>9</v>
      </c>
      <c r="V911" s="4">
        <v>9</v>
      </c>
      <c r="W911" s="4">
        <v>9</v>
      </c>
      <c r="AB911" s="4">
        <f t="shared" si="1243"/>
        <v>27</v>
      </c>
      <c r="AC911" s="3">
        <f t="shared" si="1188"/>
        <v>18</v>
      </c>
      <c r="AD911" s="42">
        <f t="shared" si="1189"/>
        <v>0.91799999999999993</v>
      </c>
      <c r="AE911" s="3">
        <f t="shared" si="1190"/>
        <v>59</v>
      </c>
      <c r="AF911" s="42">
        <f t="shared" si="1191"/>
        <v>28.843</v>
      </c>
      <c r="AG911" s="4">
        <v>1</v>
      </c>
      <c r="AJ911" s="3">
        <v>9</v>
      </c>
      <c r="AK911" s="3">
        <v>1</v>
      </c>
      <c r="AL911" t="s">
        <v>2516</v>
      </c>
    </row>
    <row r="912" spans="1:38" x14ac:dyDescent="0.2">
      <c r="A912" s="4">
        <v>1</v>
      </c>
      <c r="B912" s="4">
        <v>9</v>
      </c>
      <c r="C912" s="13" t="s">
        <v>1289</v>
      </c>
      <c r="D912" s="29">
        <v>1625197</v>
      </c>
      <c r="E912" s="29">
        <v>6597786</v>
      </c>
      <c r="F912" s="23">
        <v>18</v>
      </c>
      <c r="G912" s="10">
        <v>0</v>
      </c>
      <c r="H912" s="38">
        <v>52.62</v>
      </c>
      <c r="I912" s="8">
        <v>59</v>
      </c>
      <c r="J912" s="8">
        <v>28</v>
      </c>
      <c r="K912" s="17">
        <v>54.42</v>
      </c>
      <c r="L912" s="20">
        <f t="shared" ref="L912" si="1262">(H912/60+G912)/60+F912</f>
        <v>18.014616666666665</v>
      </c>
      <c r="M912" s="20">
        <f t="shared" ref="M912" si="1263">(K912/60+J912)/60+I912</f>
        <v>59.481783333333333</v>
      </c>
      <c r="N912" s="16">
        <f t="shared" ref="N912" si="1264">D912/L912</f>
        <v>90215.463924202297</v>
      </c>
      <c r="O912" s="16">
        <f t="shared" ref="O912" si="1265">E912/M912</f>
        <v>110921.11954724514</v>
      </c>
      <c r="P912" s="22">
        <f t="shared" si="1216"/>
        <v>0.1246515142306743</v>
      </c>
      <c r="Q912" s="11">
        <f t="shared" si="1217"/>
        <v>5192.956027387927</v>
      </c>
      <c r="R912" s="7">
        <f t="shared" si="1220"/>
        <v>892</v>
      </c>
      <c r="S912" s="11">
        <f t="shared" si="1218"/>
        <v>9477.726919941193</v>
      </c>
      <c r="T912" s="11">
        <f t="shared" si="1219"/>
        <v>12321.044995923552</v>
      </c>
      <c r="V912" s="4">
        <v>9</v>
      </c>
      <c r="W912" s="4">
        <v>9</v>
      </c>
      <c r="AB912" s="4">
        <f t="shared" ref="AB912" si="1266">SUM(U912:AA912)</f>
        <v>18</v>
      </c>
      <c r="AC912" s="3">
        <f t="shared" si="1188"/>
        <v>18</v>
      </c>
      <c r="AD912" s="42">
        <f t="shared" si="1189"/>
        <v>0.877</v>
      </c>
      <c r="AE912" s="3">
        <f t="shared" si="1190"/>
        <v>59</v>
      </c>
      <c r="AF912" s="42">
        <f t="shared" si="1191"/>
        <v>28.907</v>
      </c>
      <c r="AJ912" s="3">
        <v>9</v>
      </c>
      <c r="AK912" s="3">
        <v>1</v>
      </c>
      <c r="AL912" t="s">
        <v>63</v>
      </c>
    </row>
    <row r="913" spans="1:38" x14ac:dyDescent="0.2">
      <c r="B913" s="4">
        <v>9</v>
      </c>
      <c r="C913" s="13" t="s">
        <v>1291</v>
      </c>
      <c r="D913" s="29">
        <v>1625150</v>
      </c>
      <c r="E913" s="29">
        <v>6597910</v>
      </c>
      <c r="F913" s="23">
        <v>18</v>
      </c>
      <c r="G913" s="10">
        <v>0</v>
      </c>
      <c r="H913" s="38">
        <v>49.92</v>
      </c>
      <c r="I913" s="8">
        <v>59</v>
      </c>
      <c r="J913" s="8">
        <v>28</v>
      </c>
      <c r="K913" s="17">
        <v>58.44</v>
      </c>
      <c r="L913" s="20">
        <f t="shared" si="1235"/>
        <v>18.013866666666665</v>
      </c>
      <c r="M913" s="20">
        <f t="shared" si="1236"/>
        <v>59.482900000000001</v>
      </c>
      <c r="N913" s="16">
        <f t="shared" si="1237"/>
        <v>90216.610907153023</v>
      </c>
      <c r="O913" s="16">
        <f t="shared" si="1238"/>
        <v>110921.12186863787</v>
      </c>
      <c r="P913" s="22">
        <f t="shared" si="1216"/>
        <v>0.13260844618650805</v>
      </c>
      <c r="Q913" s="11">
        <f t="shared" si="1217"/>
        <v>5193.0886358341131</v>
      </c>
      <c r="R913" s="7">
        <f t="shared" si="1220"/>
        <v>893</v>
      </c>
      <c r="S913" s="11">
        <f t="shared" si="1218"/>
        <v>9467.3553181835796</v>
      </c>
      <c r="T913" s="11">
        <f t="shared" si="1219"/>
        <v>12307.561913638654</v>
      </c>
      <c r="U913" s="4">
        <v>9</v>
      </c>
      <c r="AB913" s="4">
        <f t="shared" si="1243"/>
        <v>9</v>
      </c>
      <c r="AC913" s="3">
        <f t="shared" ref="AC913:AC979" si="1267">F913</f>
        <v>18</v>
      </c>
      <c r="AD913" s="42">
        <f t="shared" ref="AD913:AD979" si="1268">G913+H913/60</f>
        <v>0.83200000000000007</v>
      </c>
      <c r="AE913" s="3">
        <f t="shared" ref="AE913:AE979" si="1269">I913</f>
        <v>59</v>
      </c>
      <c r="AF913" s="42">
        <f t="shared" ref="AF913:AF979" si="1270">J913+K913/60</f>
        <v>28.974</v>
      </c>
      <c r="AG913" s="4">
        <v>1</v>
      </c>
      <c r="AJ913" s="3">
        <v>9</v>
      </c>
      <c r="AK913" s="3">
        <v>1</v>
      </c>
      <c r="AL913" t="s">
        <v>2517</v>
      </c>
    </row>
    <row r="914" spans="1:38" x14ac:dyDescent="0.2">
      <c r="A914" s="4">
        <v>1</v>
      </c>
      <c r="B914" s="4">
        <v>9</v>
      </c>
      <c r="C914" s="13" t="s">
        <v>1292</v>
      </c>
      <c r="D914" s="29">
        <v>1626308</v>
      </c>
      <c r="E914" s="29">
        <v>6597400</v>
      </c>
      <c r="F914" s="23">
        <v>18</v>
      </c>
      <c r="G914" s="10">
        <v>2</v>
      </c>
      <c r="H914" s="38">
        <v>2.2799999999999998</v>
      </c>
      <c r="I914" s="8">
        <v>59</v>
      </c>
      <c r="J914" s="8">
        <v>28</v>
      </c>
      <c r="K914" s="17">
        <v>40.74</v>
      </c>
      <c r="L914" s="20">
        <f t="shared" si="1235"/>
        <v>18.033966666666668</v>
      </c>
      <c r="M914" s="20">
        <f t="shared" si="1236"/>
        <v>59.477983333333334</v>
      </c>
      <c r="N914" s="16">
        <f t="shared" si="1237"/>
        <v>90180.270933183492</v>
      </c>
      <c r="O914" s="16">
        <f t="shared" si="1238"/>
        <v>110921.71641103052</v>
      </c>
      <c r="P914" s="22">
        <f t="shared" si="1216"/>
        <v>1.2653315770974816</v>
      </c>
      <c r="Q914" s="11">
        <f t="shared" si="1217"/>
        <v>5194.3539674112108</v>
      </c>
      <c r="R914" s="7">
        <f t="shared" si="1220"/>
        <v>894</v>
      </c>
      <c r="S914" s="11">
        <f t="shared" si="1218"/>
        <v>9459.0696408785807</v>
      </c>
      <c r="T914" s="11">
        <f t="shared" si="1219"/>
        <v>12296.790533142155</v>
      </c>
      <c r="U914" s="4">
        <v>9</v>
      </c>
      <c r="AB914" s="4">
        <f t="shared" si="1243"/>
        <v>9</v>
      </c>
      <c r="AC914" s="3">
        <f t="shared" si="1267"/>
        <v>18</v>
      </c>
      <c r="AD914" s="42">
        <f t="shared" si="1268"/>
        <v>2.0379999999999998</v>
      </c>
      <c r="AE914" s="3">
        <f t="shared" si="1269"/>
        <v>59</v>
      </c>
      <c r="AF914" s="42">
        <f t="shared" si="1270"/>
        <v>28.678999999999998</v>
      </c>
      <c r="AG914" s="4">
        <v>1</v>
      </c>
      <c r="AJ914" s="3">
        <v>9</v>
      </c>
      <c r="AK914" s="3">
        <v>1</v>
      </c>
      <c r="AL914" t="s">
        <v>2518</v>
      </c>
    </row>
    <row r="915" spans="1:38" x14ac:dyDescent="0.2">
      <c r="A915" s="4">
        <v>1</v>
      </c>
      <c r="B915" s="4">
        <v>9</v>
      </c>
      <c r="C915" s="13" t="s">
        <v>1293</v>
      </c>
      <c r="D915" s="29">
        <v>1626885</v>
      </c>
      <c r="E915" s="29">
        <v>6597740</v>
      </c>
      <c r="F915" s="23">
        <v>18</v>
      </c>
      <c r="G915" s="10">
        <v>2</v>
      </c>
      <c r="H915" s="38">
        <v>39.659999999999997</v>
      </c>
      <c r="I915" s="8">
        <v>59</v>
      </c>
      <c r="J915" s="8">
        <v>28</v>
      </c>
      <c r="K915" s="17">
        <v>51.12</v>
      </c>
      <c r="L915" s="20">
        <f t="shared" ref="L915:L930" si="1271">(H915/60+G915)/60+F915</f>
        <v>18.044350000000001</v>
      </c>
      <c r="M915" s="20">
        <f t="shared" ref="M915:M930" si="1272">(K915/60+J915)/60+I915</f>
        <v>59.480866666666664</v>
      </c>
      <c r="N915" s="16">
        <f t="shared" ref="N915:N930" si="1273">D915/L915</f>
        <v>90160.354903335392</v>
      </c>
      <c r="O915" s="16">
        <f t="shared" ref="O915:O930" si="1274">E915/M915</f>
        <v>110922.05560779769</v>
      </c>
      <c r="P915" s="22">
        <f t="shared" si="1216"/>
        <v>0.66972307709978152</v>
      </c>
      <c r="Q915" s="11">
        <f t="shared" si="1217"/>
        <v>5195.0236904883104</v>
      </c>
      <c r="R915" s="7">
        <f t="shared" si="1220"/>
        <v>895</v>
      </c>
      <c r="S915" s="11">
        <f t="shared" si="1218"/>
        <v>9449.7190705195189</v>
      </c>
      <c r="T915" s="11">
        <f t="shared" si="1219"/>
        <v>12284.634791675375</v>
      </c>
      <c r="V915" s="4">
        <v>9</v>
      </c>
      <c r="W915" s="4">
        <v>9</v>
      </c>
      <c r="AB915" s="4">
        <f>SUM(U915:AA915)+AB916+AB917-23</f>
        <v>49</v>
      </c>
      <c r="AC915" s="3">
        <f t="shared" si="1267"/>
        <v>18</v>
      </c>
      <c r="AD915" s="42">
        <f t="shared" si="1268"/>
        <v>2.661</v>
      </c>
      <c r="AE915" s="3">
        <f t="shared" si="1269"/>
        <v>59</v>
      </c>
      <c r="AF915" s="42">
        <f t="shared" si="1270"/>
        <v>28.852</v>
      </c>
      <c r="AJ915" s="3">
        <v>9</v>
      </c>
      <c r="AK915" s="3" t="s">
        <v>2998</v>
      </c>
      <c r="AL915" t="s">
        <v>2519</v>
      </c>
    </row>
    <row r="916" spans="1:38" x14ac:dyDescent="0.2">
      <c r="A916" s="4">
        <v>1</v>
      </c>
      <c r="B916" s="4">
        <v>9</v>
      </c>
      <c r="C916" s="13" t="s">
        <v>1294</v>
      </c>
      <c r="D916" s="8">
        <v>1626862</v>
      </c>
      <c r="E916" s="8">
        <v>6597714</v>
      </c>
      <c r="F916" s="23"/>
      <c r="G916" s="10"/>
      <c r="H916" s="38"/>
      <c r="I916" s="8"/>
      <c r="J916" s="8"/>
      <c r="K916" s="17"/>
      <c r="L916" s="20">
        <f t="shared" si="1271"/>
        <v>0</v>
      </c>
      <c r="M916" s="20">
        <f t="shared" si="1272"/>
        <v>0</v>
      </c>
      <c r="N916" s="16"/>
      <c r="O916" s="16"/>
      <c r="P916" s="22">
        <f t="shared" si="1216"/>
        <v>3.4713109915419565E-2</v>
      </c>
      <c r="Q916" s="11">
        <f t="shared" si="1217"/>
        <v>5195.0584035982256</v>
      </c>
      <c r="R916" s="7">
        <f t="shared" si="1220"/>
        <v>896</v>
      </c>
      <c r="S916" s="11">
        <f t="shared" si="1218"/>
        <v>9439.2355815378469</v>
      </c>
      <c r="T916" s="11">
        <f t="shared" si="1219"/>
        <v>12271.006255999202</v>
      </c>
      <c r="V916" s="4">
        <v>9</v>
      </c>
      <c r="W916" s="4">
        <v>9</v>
      </c>
      <c r="Y916" s="4">
        <v>9</v>
      </c>
      <c r="Z916" s="4">
        <v>9</v>
      </c>
      <c r="AB916" s="4">
        <f>SUM(U916:AA916)</f>
        <v>36</v>
      </c>
      <c r="AC916" s="3">
        <f t="shared" si="1267"/>
        <v>0</v>
      </c>
      <c r="AD916" s="42">
        <f t="shared" si="1268"/>
        <v>0</v>
      </c>
      <c r="AE916" s="3">
        <f t="shared" si="1269"/>
        <v>0</v>
      </c>
      <c r="AF916" s="42">
        <f t="shared" si="1270"/>
        <v>0</v>
      </c>
      <c r="AJ916" s="3">
        <v>9</v>
      </c>
      <c r="AK916" s="3" t="s">
        <v>2998</v>
      </c>
      <c r="AL916" t="s">
        <v>2520</v>
      </c>
    </row>
    <row r="917" spans="1:38" x14ac:dyDescent="0.2">
      <c r="A917" s="4">
        <v>1</v>
      </c>
      <c r="B917" s="4">
        <v>9</v>
      </c>
      <c r="C917" s="13" t="s">
        <v>1295</v>
      </c>
      <c r="D917" s="8">
        <v>1626862</v>
      </c>
      <c r="E917" s="8">
        <v>6597714</v>
      </c>
      <c r="F917" s="23"/>
      <c r="G917" s="10"/>
      <c r="H917" s="38"/>
      <c r="I917" s="8"/>
      <c r="J917" s="8"/>
      <c r="K917" s="17"/>
      <c r="L917" s="20">
        <f t="shared" si="1271"/>
        <v>0</v>
      </c>
      <c r="M917" s="20">
        <f t="shared" si="1272"/>
        <v>0</v>
      </c>
      <c r="N917" s="16"/>
      <c r="O917" s="16"/>
      <c r="P917" s="22">
        <f t="shared" si="1216"/>
        <v>0</v>
      </c>
      <c r="Q917" s="11">
        <f t="shared" si="1217"/>
        <v>5195.0584035982256</v>
      </c>
      <c r="R917" s="7">
        <f t="shared" si="1220"/>
        <v>897</v>
      </c>
      <c r="S917" s="11">
        <f t="shared" si="1218"/>
        <v>9428.7124649475045</v>
      </c>
      <c r="T917" s="11">
        <f t="shared" si="1219"/>
        <v>12257.326204431756</v>
      </c>
      <c r="V917" s="4">
        <v>9</v>
      </c>
      <c r="W917" s="4">
        <v>9</v>
      </c>
      <c r="AB917" s="4">
        <f t="shared" ref="AB917:AB930" si="1275">SUM(U917:AA917)</f>
        <v>18</v>
      </c>
      <c r="AC917" s="3">
        <f t="shared" si="1267"/>
        <v>0</v>
      </c>
      <c r="AD917" s="42">
        <f t="shared" si="1268"/>
        <v>0</v>
      </c>
      <c r="AE917" s="3">
        <f t="shared" si="1269"/>
        <v>0</v>
      </c>
      <c r="AF917" s="42">
        <f t="shared" si="1270"/>
        <v>0</v>
      </c>
      <c r="AJ917" s="3">
        <v>9</v>
      </c>
      <c r="AK917" s="3" t="s">
        <v>2998</v>
      </c>
      <c r="AL917" t="s">
        <v>2521</v>
      </c>
    </row>
    <row r="918" spans="1:38" x14ac:dyDescent="0.2">
      <c r="A918" s="4">
        <v>1</v>
      </c>
      <c r="B918" s="4">
        <v>9</v>
      </c>
      <c r="C918" s="13" t="s">
        <v>1296</v>
      </c>
      <c r="D918" s="29">
        <v>1626945</v>
      </c>
      <c r="E918" s="29">
        <v>6597760</v>
      </c>
      <c r="F918" s="23">
        <v>18</v>
      </c>
      <c r="G918" s="10">
        <v>2</v>
      </c>
      <c r="H918" s="38">
        <v>43.5</v>
      </c>
      <c r="I918" s="8">
        <v>59</v>
      </c>
      <c r="J918" s="8">
        <v>28</v>
      </c>
      <c r="K918" s="17">
        <v>51.66</v>
      </c>
      <c r="L918" s="20">
        <f t="shared" si="1271"/>
        <v>18.045416666666668</v>
      </c>
      <c r="M918" s="20">
        <f t="shared" si="1272"/>
        <v>59.481016666666669</v>
      </c>
      <c r="N918" s="16">
        <f t="shared" si="1273"/>
        <v>90158.350458334287</v>
      </c>
      <c r="O918" s="16">
        <f t="shared" si="1274"/>
        <v>110922.11212484879</v>
      </c>
      <c r="P918" s="22">
        <f t="shared" si="1216"/>
        <v>9.4894678459858856E-2</v>
      </c>
      <c r="Q918" s="11">
        <f t="shared" si="1217"/>
        <v>5195.1532982766857</v>
      </c>
      <c r="R918" s="7">
        <f t="shared" si="1220"/>
        <v>898</v>
      </c>
      <c r="S918" s="11">
        <f t="shared" si="1218"/>
        <v>9418.3848213746605</v>
      </c>
      <c r="T918" s="11">
        <f t="shared" si="1219"/>
        <v>12243.900267787059</v>
      </c>
      <c r="AB918" s="4">
        <f t="shared" si="1275"/>
        <v>0</v>
      </c>
      <c r="AC918" s="3">
        <f t="shared" si="1267"/>
        <v>18</v>
      </c>
      <c r="AD918" s="42">
        <f t="shared" si="1268"/>
        <v>2.7250000000000001</v>
      </c>
      <c r="AE918" s="3">
        <f t="shared" si="1269"/>
        <v>59</v>
      </c>
      <c r="AF918" s="42">
        <f t="shared" si="1270"/>
        <v>28.861000000000001</v>
      </c>
      <c r="AJ918" s="3">
        <v>9</v>
      </c>
      <c r="AK918" s="3">
        <v>1</v>
      </c>
      <c r="AL918" t="s">
        <v>510</v>
      </c>
    </row>
    <row r="919" spans="1:38" x14ac:dyDescent="0.2">
      <c r="A919" s="4">
        <v>1</v>
      </c>
      <c r="B919" s="4">
        <v>9</v>
      </c>
      <c r="C919" s="13" t="s">
        <v>2522</v>
      </c>
      <c r="D919" s="29">
        <v>1627125</v>
      </c>
      <c r="E919" s="29">
        <v>6597955</v>
      </c>
      <c r="F919" s="23">
        <v>18</v>
      </c>
      <c r="G919" s="10">
        <v>2</v>
      </c>
      <c r="H919" s="38">
        <v>53.28</v>
      </c>
      <c r="I919" s="8">
        <v>59</v>
      </c>
      <c r="J919" s="8">
        <v>28</v>
      </c>
      <c r="K919" s="17">
        <v>56.25</v>
      </c>
      <c r="L919" s="20">
        <f t="shared" si="1271"/>
        <v>18.048133333333332</v>
      </c>
      <c r="M919" s="20">
        <f t="shared" si="1272"/>
        <v>59.482291666666669</v>
      </c>
      <c r="N919" s="16"/>
      <c r="O919" s="16"/>
      <c r="P919" s="22">
        <f t="shared" si="1216"/>
        <v>0.26537709019431194</v>
      </c>
      <c r="Q919" s="11">
        <f t="shared" si="1217"/>
        <v>5195.4186753668801</v>
      </c>
      <c r="R919" s="7">
        <f t="shared" si="1220"/>
        <v>899</v>
      </c>
      <c r="S919" s="11">
        <f t="shared" si="1218"/>
        <v>9408.3888804196686</v>
      </c>
      <c r="T919" s="11">
        <f t="shared" si="1219"/>
        <v>12230.905544545569</v>
      </c>
      <c r="AB919" s="4"/>
      <c r="AC919" s="3">
        <f t="shared" si="1267"/>
        <v>18</v>
      </c>
      <c r="AD919" s="42">
        <f t="shared" si="1268"/>
        <v>2.8879999999999999</v>
      </c>
      <c r="AE919" s="3">
        <f t="shared" si="1269"/>
        <v>59</v>
      </c>
      <c r="AF919" s="42">
        <f t="shared" si="1270"/>
        <v>28.9375</v>
      </c>
      <c r="AJ919" s="3">
        <v>9</v>
      </c>
      <c r="AK919" s="3">
        <v>1</v>
      </c>
      <c r="AL919" t="s">
        <v>2523</v>
      </c>
    </row>
    <row r="920" spans="1:38" x14ac:dyDescent="0.2">
      <c r="A920" s="4">
        <v>1</v>
      </c>
      <c r="B920" s="4">
        <v>9</v>
      </c>
      <c r="C920" s="13" t="s">
        <v>1297</v>
      </c>
      <c r="D920" s="29">
        <v>1627554</v>
      </c>
      <c r="E920" s="29">
        <v>6598848</v>
      </c>
      <c r="F920" s="23">
        <v>18</v>
      </c>
      <c r="G920" s="10">
        <v>3</v>
      </c>
      <c r="H920" s="38">
        <v>24.54</v>
      </c>
      <c r="I920" s="8">
        <v>59</v>
      </c>
      <c r="J920" s="8">
        <v>29</v>
      </c>
      <c r="K920" s="17">
        <v>26.16</v>
      </c>
      <c r="L920" s="20">
        <f t="shared" si="1271"/>
        <v>18.056816666666666</v>
      </c>
      <c r="M920" s="20">
        <f t="shared" si="1272"/>
        <v>59.490600000000001</v>
      </c>
      <c r="N920" s="16">
        <f t="shared" si="1273"/>
        <v>90135.156713669538</v>
      </c>
      <c r="O920" s="16">
        <f t="shared" si="1274"/>
        <v>110922.53229922037</v>
      </c>
      <c r="P920" s="22">
        <f t="shared" si="1216"/>
        <v>0.9907017714731311</v>
      </c>
      <c r="Q920" s="11">
        <f t="shared" si="1217"/>
        <v>5196.4093771383532</v>
      </c>
      <c r="R920" s="7">
        <f t="shared" si="1220"/>
        <v>900</v>
      </c>
      <c r="S920" s="11">
        <f t="shared" si="1218"/>
        <v>9399.7271844235984</v>
      </c>
      <c r="T920" s="11">
        <f t="shared" si="1219"/>
        <v>12219.645339750678</v>
      </c>
      <c r="V920" s="4">
        <v>9</v>
      </c>
      <c r="Y920" s="4">
        <v>9</v>
      </c>
      <c r="Z920" s="4">
        <v>9</v>
      </c>
      <c r="AB920" s="4">
        <f>SUM(U920:AA920)+22</f>
        <v>49</v>
      </c>
      <c r="AC920" s="3">
        <f t="shared" si="1267"/>
        <v>18</v>
      </c>
      <c r="AD920" s="42">
        <f t="shared" si="1268"/>
        <v>3.4089999999999998</v>
      </c>
      <c r="AE920" s="3">
        <f t="shared" si="1269"/>
        <v>59</v>
      </c>
      <c r="AF920" s="42">
        <f t="shared" si="1270"/>
        <v>29.436</v>
      </c>
      <c r="AJ920" s="3">
        <v>9</v>
      </c>
      <c r="AL920" t="s">
        <v>2524</v>
      </c>
    </row>
    <row r="921" spans="1:38" x14ac:dyDescent="0.2">
      <c r="A921" s="4">
        <v>1</v>
      </c>
      <c r="B921" s="4">
        <v>9</v>
      </c>
      <c r="C921" s="13" t="s">
        <v>1298</v>
      </c>
      <c r="D921" s="29">
        <v>1627890</v>
      </c>
      <c r="E921" s="29">
        <v>6599840</v>
      </c>
      <c r="F921" s="23">
        <v>18</v>
      </c>
      <c r="G921" s="10">
        <v>3</v>
      </c>
      <c r="H921" s="38">
        <v>48</v>
      </c>
      <c r="I921" s="8">
        <v>59</v>
      </c>
      <c r="J921" s="8">
        <v>29</v>
      </c>
      <c r="K921" s="17">
        <v>57.78</v>
      </c>
      <c r="L921" s="20">
        <f t="shared" si="1271"/>
        <v>18.063333333333333</v>
      </c>
      <c r="M921" s="20">
        <f t="shared" si="1272"/>
        <v>59.499383333333334</v>
      </c>
      <c r="N921" s="16">
        <f t="shared" si="1273"/>
        <v>90121.240081195792</v>
      </c>
      <c r="O921" s="16">
        <f t="shared" si="1274"/>
        <v>110922.83029263889</v>
      </c>
      <c r="P921" s="22">
        <f t="shared" si="1216"/>
        <v>1.0473585823394009</v>
      </c>
      <c r="Q921" s="11">
        <f t="shared" si="1217"/>
        <v>5197.4567357206924</v>
      </c>
      <c r="R921" s="7">
        <f t="shared" si="1220"/>
        <v>901</v>
      </c>
      <c r="S921" s="11">
        <f t="shared" si="1218"/>
        <v>9391.1870874065335</v>
      </c>
      <c r="T921" s="11">
        <f t="shared" si="1219"/>
        <v>12208.543213628494</v>
      </c>
      <c r="U921" s="4">
        <v>9</v>
      </c>
      <c r="V921" s="4">
        <v>9</v>
      </c>
      <c r="W921" s="4">
        <v>9</v>
      </c>
      <c r="AB921" s="4">
        <f>SUM(U921:AA921)+AB922-5</f>
        <v>49</v>
      </c>
      <c r="AC921" s="3">
        <f t="shared" si="1267"/>
        <v>18</v>
      </c>
      <c r="AD921" s="42">
        <f t="shared" si="1268"/>
        <v>3.8</v>
      </c>
      <c r="AE921" s="3">
        <f t="shared" si="1269"/>
        <v>59</v>
      </c>
      <c r="AF921" s="42">
        <f t="shared" si="1270"/>
        <v>29.963000000000001</v>
      </c>
      <c r="AJ921" s="3">
        <v>9</v>
      </c>
      <c r="AK921" s="3">
        <v>1</v>
      </c>
      <c r="AL921" t="s">
        <v>2525</v>
      </c>
    </row>
    <row r="922" spans="1:38" x14ac:dyDescent="0.2">
      <c r="A922" s="4">
        <v>1</v>
      </c>
      <c r="B922" s="4">
        <v>9</v>
      </c>
      <c r="C922" s="13" t="s">
        <v>1299</v>
      </c>
      <c r="D922" s="29">
        <v>1627901</v>
      </c>
      <c r="E922" s="29">
        <v>6599837</v>
      </c>
      <c r="F922" s="23">
        <v>18</v>
      </c>
      <c r="G922" s="10">
        <v>3</v>
      </c>
      <c r="H922" s="38">
        <v>48.66</v>
      </c>
      <c r="I922" s="8">
        <v>59</v>
      </c>
      <c r="J922" s="8">
        <v>29</v>
      </c>
      <c r="K922" s="17">
        <v>57.66</v>
      </c>
      <c r="L922" s="20">
        <f t="shared" si="1271"/>
        <v>18.063516666666665</v>
      </c>
      <c r="M922" s="20">
        <f t="shared" si="1272"/>
        <v>59.49935</v>
      </c>
      <c r="N922" s="16">
        <f t="shared" si="1273"/>
        <v>90120.934369553375</v>
      </c>
      <c r="O922" s="16">
        <f t="shared" si="1274"/>
        <v>110922.84201424049</v>
      </c>
      <c r="P922" s="22">
        <f t="shared" si="1216"/>
        <v>1.1401754250991379E-2</v>
      </c>
      <c r="Q922" s="11">
        <f t="shared" si="1217"/>
        <v>5197.4681374749434</v>
      </c>
      <c r="R922" s="7">
        <f t="shared" si="1220"/>
        <v>902</v>
      </c>
      <c r="S922" s="11">
        <f t="shared" si="1218"/>
        <v>9380.7961505645326</v>
      </c>
      <c r="T922" s="11">
        <f t="shared" si="1219"/>
        <v>12195.034995733893</v>
      </c>
      <c r="U922" s="4">
        <v>9</v>
      </c>
      <c r="V922" s="4">
        <v>9</v>
      </c>
      <c r="W922" s="4">
        <v>9</v>
      </c>
      <c r="AB922" s="4">
        <f t="shared" si="1275"/>
        <v>27</v>
      </c>
      <c r="AC922" s="3">
        <f t="shared" si="1267"/>
        <v>18</v>
      </c>
      <c r="AD922" s="42">
        <f t="shared" si="1268"/>
        <v>3.8109999999999999</v>
      </c>
      <c r="AE922" s="3">
        <f t="shared" si="1269"/>
        <v>59</v>
      </c>
      <c r="AF922" s="42">
        <f t="shared" si="1270"/>
        <v>29.960999999999999</v>
      </c>
      <c r="AJ922" s="3">
        <v>9</v>
      </c>
      <c r="AK922" s="3">
        <v>1</v>
      </c>
      <c r="AL922" t="s">
        <v>2526</v>
      </c>
    </row>
    <row r="923" spans="1:38" x14ac:dyDescent="0.2">
      <c r="A923" s="4">
        <v>1</v>
      </c>
      <c r="B923" s="4">
        <v>9</v>
      </c>
      <c r="C923" s="13" t="s">
        <v>1300</v>
      </c>
      <c r="D923" s="29">
        <v>1627276</v>
      </c>
      <c r="E923" s="29">
        <v>6601656</v>
      </c>
      <c r="F923" s="23">
        <v>18</v>
      </c>
      <c r="G923" s="10">
        <v>3</v>
      </c>
      <c r="H923" s="38">
        <v>12.9</v>
      </c>
      <c r="I923" s="8">
        <v>59</v>
      </c>
      <c r="J923" s="8">
        <v>30</v>
      </c>
      <c r="K923" s="17">
        <v>57.12</v>
      </c>
      <c r="L923" s="20">
        <f t="shared" si="1271"/>
        <v>18.053583333333332</v>
      </c>
      <c r="M923" s="20">
        <f t="shared" si="1272"/>
        <v>59.515866666666668</v>
      </c>
      <c r="N923" s="16">
        <f t="shared" si="1273"/>
        <v>90135.90099841675</v>
      </c>
      <c r="O923" s="16">
        <f t="shared" si="1274"/>
        <v>110922.62231472168</v>
      </c>
      <c r="P923" s="22">
        <f t="shared" si="1216"/>
        <v>1.9233787978450838</v>
      </c>
      <c r="Q923" s="11">
        <f t="shared" si="1217"/>
        <v>5199.3915162727881</v>
      </c>
      <c r="R923" s="7">
        <f t="shared" si="1220"/>
        <v>903</v>
      </c>
      <c r="S923" s="11">
        <f t="shared" si="1218"/>
        <v>9373.8752917963448</v>
      </c>
      <c r="T923" s="11">
        <f t="shared" si="1219"/>
        <v>12186.037879335248</v>
      </c>
      <c r="U923" s="4">
        <v>9</v>
      </c>
      <c r="V923" s="4">
        <v>9</v>
      </c>
      <c r="W923" s="4">
        <v>9</v>
      </c>
      <c r="AB923" s="4">
        <f>SUM(U923:AA923)+AB924-5</f>
        <v>49</v>
      </c>
      <c r="AC923" s="3">
        <f t="shared" si="1267"/>
        <v>18</v>
      </c>
      <c r="AD923" s="42">
        <f t="shared" si="1268"/>
        <v>3.2149999999999999</v>
      </c>
      <c r="AE923" s="3">
        <f t="shared" si="1269"/>
        <v>59</v>
      </c>
      <c r="AF923" s="42">
        <f t="shared" si="1270"/>
        <v>30.951999999999998</v>
      </c>
      <c r="AJ923" s="3">
        <v>9</v>
      </c>
      <c r="AK923" s="3">
        <v>2</v>
      </c>
      <c r="AL923" t="s">
        <v>2527</v>
      </c>
    </row>
    <row r="924" spans="1:38" x14ac:dyDescent="0.2">
      <c r="A924" s="4">
        <v>1</v>
      </c>
      <c r="B924" s="4">
        <v>9</v>
      </c>
      <c r="C924" s="13" t="s">
        <v>1301</v>
      </c>
      <c r="D924" s="29">
        <v>1627258</v>
      </c>
      <c r="E924" s="29">
        <v>6601657</v>
      </c>
      <c r="F924" s="23">
        <v>18</v>
      </c>
      <c r="G924" s="10">
        <v>3</v>
      </c>
      <c r="H924" s="38">
        <v>11.76</v>
      </c>
      <c r="I924" s="8">
        <v>59</v>
      </c>
      <c r="J924" s="8">
        <v>30</v>
      </c>
      <c r="K924" s="17">
        <v>57.18</v>
      </c>
      <c r="L924" s="20">
        <f t="shared" si="1271"/>
        <v>18.053266666666666</v>
      </c>
      <c r="M924" s="20">
        <f t="shared" si="1272"/>
        <v>59.515883333333335</v>
      </c>
      <c r="N924" s="16">
        <f t="shared" si="1273"/>
        <v>90136.484994405444</v>
      </c>
      <c r="O924" s="16">
        <f t="shared" si="1274"/>
        <v>110922.60805448853</v>
      </c>
      <c r="P924" s="22">
        <f t="shared" si="1216"/>
        <v>1.8027756377319945E-2</v>
      </c>
      <c r="Q924" s="11">
        <f t="shared" si="1217"/>
        <v>5199.4095440291658</v>
      </c>
      <c r="R924" s="7">
        <f t="shared" si="1220"/>
        <v>904</v>
      </c>
      <c r="S924" s="11">
        <f t="shared" si="1218"/>
        <v>9363.5384266365945</v>
      </c>
      <c r="T924" s="11">
        <f t="shared" si="1219"/>
        <v>12172.599954627573</v>
      </c>
      <c r="U924" s="4">
        <v>9</v>
      </c>
      <c r="V924" s="4">
        <v>9</v>
      </c>
      <c r="W924" s="4">
        <v>9</v>
      </c>
      <c r="AB924" s="4">
        <f t="shared" si="1275"/>
        <v>27</v>
      </c>
      <c r="AC924" s="3">
        <f t="shared" si="1267"/>
        <v>18</v>
      </c>
      <c r="AD924" s="42">
        <f t="shared" si="1268"/>
        <v>3.1960000000000002</v>
      </c>
      <c r="AE924" s="3">
        <f t="shared" si="1269"/>
        <v>59</v>
      </c>
      <c r="AF924" s="42">
        <f t="shared" si="1270"/>
        <v>30.952999999999999</v>
      </c>
      <c r="AJ924" s="3">
        <v>9</v>
      </c>
      <c r="AK924" s="3">
        <v>2</v>
      </c>
      <c r="AL924" t="s">
        <v>2528</v>
      </c>
    </row>
    <row r="925" spans="1:38" x14ac:dyDescent="0.2">
      <c r="A925" s="4">
        <v>1</v>
      </c>
      <c r="B925" s="4">
        <v>9</v>
      </c>
      <c r="C925" s="13" t="s">
        <v>1302</v>
      </c>
      <c r="D925" s="29">
        <v>1628356</v>
      </c>
      <c r="E925" s="29">
        <v>6603409</v>
      </c>
      <c r="F925" s="23">
        <v>18</v>
      </c>
      <c r="G925" s="10">
        <v>4</v>
      </c>
      <c r="H925" s="38">
        <v>25.32</v>
      </c>
      <c r="I925" s="8">
        <v>59</v>
      </c>
      <c r="J925" s="8">
        <v>31</v>
      </c>
      <c r="K925" s="17">
        <v>52.56</v>
      </c>
      <c r="L925" s="20">
        <f t="shared" si="1271"/>
        <v>18.073699999999999</v>
      </c>
      <c r="M925" s="20">
        <f t="shared" si="1272"/>
        <v>59.531266666666667</v>
      </c>
      <c r="N925" s="16">
        <f t="shared" si="1273"/>
        <v>90095.331891090376</v>
      </c>
      <c r="O925" s="16">
        <f t="shared" si="1274"/>
        <v>110923.37471961512</v>
      </c>
      <c r="P925" s="22">
        <f t="shared" si="1216"/>
        <v>2.067633429793589</v>
      </c>
      <c r="Q925" s="11">
        <f t="shared" si="1217"/>
        <v>5201.477177458959</v>
      </c>
      <c r="R925" s="7">
        <f t="shared" si="1220"/>
        <v>905</v>
      </c>
      <c r="S925" s="11">
        <f t="shared" si="1218"/>
        <v>9356.9114308322478</v>
      </c>
      <c r="T925" s="11">
        <f t="shared" si="1219"/>
        <v>12163.984860081922</v>
      </c>
      <c r="V925" s="4">
        <v>9</v>
      </c>
      <c r="Y925" s="4">
        <v>9</v>
      </c>
      <c r="AB925" s="4">
        <f>SUM(U925:AA925)+31+AB926-49</f>
        <v>49</v>
      </c>
      <c r="AC925" s="3">
        <f t="shared" si="1267"/>
        <v>18</v>
      </c>
      <c r="AD925" s="42">
        <f t="shared" si="1268"/>
        <v>4.4219999999999997</v>
      </c>
      <c r="AE925" s="3">
        <f t="shared" si="1269"/>
        <v>59</v>
      </c>
      <c r="AF925" s="42">
        <f t="shared" si="1270"/>
        <v>31.876000000000001</v>
      </c>
      <c r="AJ925" s="3">
        <v>9</v>
      </c>
      <c r="AK925" s="3">
        <v>2</v>
      </c>
      <c r="AL925" t="s">
        <v>2529</v>
      </c>
    </row>
    <row r="926" spans="1:38" x14ac:dyDescent="0.2">
      <c r="B926" s="4">
        <v>9</v>
      </c>
      <c r="C926" s="13" t="s">
        <v>1303</v>
      </c>
      <c r="D926" s="29">
        <v>1628359</v>
      </c>
      <c r="E926" s="29">
        <v>6603424</v>
      </c>
      <c r="F926" s="23">
        <v>18</v>
      </c>
      <c r="G926" s="10">
        <v>4</v>
      </c>
      <c r="H926" s="38">
        <v>25.5</v>
      </c>
      <c r="I926" s="8">
        <v>59</v>
      </c>
      <c r="J926" s="8">
        <v>31</v>
      </c>
      <c r="K926" s="17">
        <v>53.04</v>
      </c>
      <c r="L926" s="20">
        <f t="shared" si="1271"/>
        <v>18.07375</v>
      </c>
      <c r="M926" s="20">
        <f t="shared" si="1272"/>
        <v>59.531399999999998</v>
      </c>
      <c r="N926" s="16">
        <f t="shared" si="1273"/>
        <v>90095.248634068746</v>
      </c>
      <c r="O926" s="16">
        <f t="shared" si="1274"/>
        <v>110923.37825080546</v>
      </c>
      <c r="P926" s="22">
        <f t="shared" si="1216"/>
        <v>1.5297058540778355E-2</v>
      </c>
      <c r="Q926" s="11">
        <f t="shared" si="1217"/>
        <v>5201.4924745174994</v>
      </c>
      <c r="R926" s="7">
        <f t="shared" si="1220"/>
        <v>906</v>
      </c>
      <c r="S926" s="11">
        <f t="shared" si="1218"/>
        <v>9346.6112014508708</v>
      </c>
      <c r="T926" s="11">
        <f t="shared" si="1219"/>
        <v>12150.594561886133</v>
      </c>
      <c r="V926" s="4">
        <v>9</v>
      </c>
      <c r="Y926" s="4">
        <v>9</v>
      </c>
      <c r="AB926" s="4">
        <f>SUM(U926:AA926)+31</f>
        <v>49</v>
      </c>
      <c r="AC926" s="3">
        <f t="shared" si="1267"/>
        <v>18</v>
      </c>
      <c r="AD926" s="42">
        <f t="shared" si="1268"/>
        <v>4.4249999999999998</v>
      </c>
      <c r="AE926" s="3">
        <f t="shared" si="1269"/>
        <v>59</v>
      </c>
      <c r="AF926" s="42">
        <f t="shared" si="1270"/>
        <v>31.884</v>
      </c>
      <c r="AJ926" s="3">
        <v>9</v>
      </c>
      <c r="AK926" s="3" t="s">
        <v>2296</v>
      </c>
      <c r="AL926" t="s">
        <v>2530</v>
      </c>
    </row>
    <row r="927" spans="1:38" x14ac:dyDescent="0.2">
      <c r="B927" s="4">
        <v>9</v>
      </c>
      <c r="C927" s="13" t="s">
        <v>2531</v>
      </c>
      <c r="D927" s="8">
        <v>1628556</v>
      </c>
      <c r="E927" s="8">
        <v>6603925</v>
      </c>
      <c r="F927" s="23">
        <v>18</v>
      </c>
      <c r="G927" s="10">
        <v>4</v>
      </c>
      <c r="H927" s="38">
        <v>39.18</v>
      </c>
      <c r="I927" s="8">
        <v>59</v>
      </c>
      <c r="J927" s="8">
        <v>32</v>
      </c>
      <c r="K927" s="17">
        <v>9</v>
      </c>
      <c r="L927" s="20">
        <f t="shared" si="1271"/>
        <v>18.077549999999999</v>
      </c>
      <c r="M927" s="20">
        <f t="shared" si="1272"/>
        <v>59.535833333333336</v>
      </c>
      <c r="N927" s="16">
        <f t="shared" si="1273"/>
        <v>90087.207613863604</v>
      </c>
      <c r="O927" s="16">
        <f t="shared" si="1274"/>
        <v>110923.53344624385</v>
      </c>
      <c r="P927" s="22">
        <f t="shared" si="1216"/>
        <v>0.53834004123787782</v>
      </c>
      <c r="Q927" s="11">
        <f t="shared" si="1217"/>
        <v>5202.0308145587369</v>
      </c>
      <c r="R927" s="7">
        <f t="shared" si="1220"/>
        <v>907</v>
      </c>
      <c r="S927" s="11">
        <f t="shared" si="1218"/>
        <v>9337.2725094835987</v>
      </c>
      <c r="T927" s="11">
        <f t="shared" si="1219"/>
        <v>12138.454262328678</v>
      </c>
      <c r="AB927" s="4">
        <f t="shared" si="1275"/>
        <v>0</v>
      </c>
      <c r="AC927" s="3">
        <f t="shared" si="1267"/>
        <v>18</v>
      </c>
      <c r="AD927" s="42">
        <f t="shared" si="1268"/>
        <v>4.6530000000000005</v>
      </c>
      <c r="AE927" s="3">
        <f t="shared" si="1269"/>
        <v>59</v>
      </c>
      <c r="AF927" s="42">
        <f t="shared" si="1270"/>
        <v>32.15</v>
      </c>
      <c r="AJ927" s="3">
        <v>9</v>
      </c>
      <c r="AK927" s="3" t="s">
        <v>2296</v>
      </c>
      <c r="AL927" t="s">
        <v>2532</v>
      </c>
    </row>
    <row r="928" spans="1:38" x14ac:dyDescent="0.2">
      <c r="A928" s="4">
        <v>1</v>
      </c>
      <c r="B928" s="4">
        <v>9</v>
      </c>
      <c r="C928" s="13" t="s">
        <v>1304</v>
      </c>
      <c r="D928" s="29">
        <v>1626382</v>
      </c>
      <c r="E928" s="29">
        <v>6604725</v>
      </c>
      <c r="F928" s="23">
        <v>18</v>
      </c>
      <c r="G928" s="10">
        <v>2</v>
      </c>
      <c r="H928" s="38">
        <v>22.68</v>
      </c>
      <c r="I928" s="8">
        <v>59</v>
      </c>
      <c r="J928" s="8">
        <v>32</v>
      </c>
      <c r="K928" s="17">
        <v>37.200000000000003</v>
      </c>
      <c r="L928" s="20">
        <f t="shared" si="1271"/>
        <v>18.039633333333335</v>
      </c>
      <c r="M928" s="20">
        <f t="shared" si="1272"/>
        <v>59.543666666666667</v>
      </c>
      <c r="N928" s="16">
        <f t="shared" si="1273"/>
        <v>90156.045300255544</v>
      </c>
      <c r="O928" s="16">
        <f t="shared" si="1274"/>
        <v>110922.3762952679</v>
      </c>
      <c r="P928" s="22">
        <f t="shared" si="1216"/>
        <v>2.3165223935891492</v>
      </c>
      <c r="Q928" s="11">
        <f t="shared" si="1217"/>
        <v>5204.3473369523263</v>
      </c>
      <c r="R928" s="7">
        <f t="shared" si="1220"/>
        <v>908</v>
      </c>
      <c r="S928" s="11">
        <f t="shared" si="1218"/>
        <v>9331.1425821127614</v>
      </c>
      <c r="T928" s="11">
        <f t="shared" si="1219"/>
        <v>12130.485356746591</v>
      </c>
      <c r="AB928" s="4">
        <f t="shared" si="1275"/>
        <v>0</v>
      </c>
      <c r="AC928" s="3">
        <f t="shared" si="1267"/>
        <v>18</v>
      </c>
      <c r="AD928" s="42">
        <f t="shared" si="1268"/>
        <v>2.3780000000000001</v>
      </c>
      <c r="AE928" s="3">
        <f t="shared" si="1269"/>
        <v>59</v>
      </c>
      <c r="AF928" s="42">
        <f t="shared" si="1270"/>
        <v>32.619999999999997</v>
      </c>
      <c r="AJ928" s="3">
        <v>9</v>
      </c>
      <c r="AK928" s="3">
        <v>1</v>
      </c>
      <c r="AL928" t="s">
        <v>190</v>
      </c>
    </row>
    <row r="929" spans="1:38" x14ac:dyDescent="0.2">
      <c r="B929" s="4">
        <v>7</v>
      </c>
      <c r="C929" s="13" t="s">
        <v>1305</v>
      </c>
      <c r="D929" s="29">
        <v>1626203</v>
      </c>
      <c r="E929" s="29">
        <v>6604832</v>
      </c>
      <c r="F929" s="23">
        <v>18</v>
      </c>
      <c r="G929" s="10">
        <v>2</v>
      </c>
      <c r="H929" s="38">
        <v>11.46</v>
      </c>
      <c r="I929" s="8">
        <v>59</v>
      </c>
      <c r="J929" s="8">
        <v>32</v>
      </c>
      <c r="K929" s="17">
        <v>40.86</v>
      </c>
      <c r="L929" s="20">
        <f t="shared" si="1271"/>
        <v>18.036516666666667</v>
      </c>
      <c r="M929" s="20">
        <f t="shared" si="1272"/>
        <v>59.544683333333332</v>
      </c>
      <c r="N929" s="16">
        <f t="shared" si="1273"/>
        <v>90161.699736922586</v>
      </c>
      <c r="O929" s="16">
        <f t="shared" si="1274"/>
        <v>110922.27937506876</v>
      </c>
      <c r="P929" s="22">
        <f t="shared" si="1216"/>
        <v>0.20854256160314133</v>
      </c>
      <c r="Q929" s="11">
        <f t="shared" si="1217"/>
        <v>5204.5558795139295</v>
      </c>
      <c r="R929" s="7">
        <f t="shared" si="1220"/>
        <v>909</v>
      </c>
      <c r="S929" s="11">
        <f t="shared" si="1218"/>
        <v>9321.250794112957</v>
      </c>
      <c r="T929" s="11">
        <f t="shared" si="1219"/>
        <v>12117.626032346845</v>
      </c>
      <c r="V929" s="4">
        <v>9</v>
      </c>
      <c r="AB929" s="4">
        <f t="shared" si="1275"/>
        <v>9</v>
      </c>
      <c r="AC929" s="3">
        <f t="shared" si="1267"/>
        <v>18</v>
      </c>
      <c r="AD929" s="42">
        <f t="shared" si="1268"/>
        <v>2.1909999999999998</v>
      </c>
      <c r="AE929" s="3">
        <f t="shared" si="1269"/>
        <v>59</v>
      </c>
      <c r="AF929" s="42">
        <f t="shared" si="1270"/>
        <v>32.680999999999997</v>
      </c>
      <c r="AJ929" s="3">
        <v>8</v>
      </c>
      <c r="AL929" t="s">
        <v>2533</v>
      </c>
    </row>
    <row r="930" spans="1:38" x14ac:dyDescent="0.2">
      <c r="A930" s="4">
        <v>1</v>
      </c>
      <c r="B930" s="4">
        <v>9</v>
      </c>
      <c r="C930" s="13" t="s">
        <v>1307</v>
      </c>
      <c r="D930" s="29">
        <v>1626095</v>
      </c>
      <c r="E930" s="29">
        <v>6604773</v>
      </c>
      <c r="F930" s="23">
        <v>18</v>
      </c>
      <c r="G930" s="10">
        <v>2</v>
      </c>
      <c r="H930" s="38">
        <v>4.5</v>
      </c>
      <c r="I930" s="8">
        <v>59</v>
      </c>
      <c r="J930" s="8">
        <v>32</v>
      </c>
      <c r="K930" s="17">
        <v>39.06</v>
      </c>
      <c r="L930" s="20">
        <f t="shared" si="1271"/>
        <v>18.034583333333334</v>
      </c>
      <c r="M930" s="20">
        <f t="shared" si="1272"/>
        <v>59.544183333333336</v>
      </c>
      <c r="N930" s="16">
        <f t="shared" si="1273"/>
        <v>90165.376706790194</v>
      </c>
      <c r="O930" s="16">
        <f t="shared" si="1274"/>
        <v>110922.21994255806</v>
      </c>
      <c r="P930" s="22">
        <f t="shared" si="1216"/>
        <v>0.12306502346320826</v>
      </c>
      <c r="Q930" s="11">
        <f t="shared" si="1217"/>
        <v>5204.6789445373925</v>
      </c>
      <c r="R930" s="7">
        <f t="shared" si="1220"/>
        <v>910</v>
      </c>
      <c r="S930" s="11">
        <f t="shared" si="1218"/>
        <v>9311.2278260515104</v>
      </c>
      <c r="T930" s="11">
        <f t="shared" si="1219"/>
        <v>12104.596173866965</v>
      </c>
      <c r="AB930" s="4">
        <f t="shared" si="1275"/>
        <v>0</v>
      </c>
      <c r="AC930" s="3">
        <f t="shared" si="1267"/>
        <v>18</v>
      </c>
      <c r="AD930" s="42">
        <f t="shared" si="1268"/>
        <v>2.0750000000000002</v>
      </c>
      <c r="AE930" s="3">
        <f t="shared" si="1269"/>
        <v>59</v>
      </c>
      <c r="AF930" s="42">
        <f t="shared" si="1270"/>
        <v>32.651000000000003</v>
      </c>
      <c r="AJ930" s="3">
        <v>9</v>
      </c>
      <c r="AK930" s="3">
        <v>1</v>
      </c>
      <c r="AL930" t="s">
        <v>2534</v>
      </c>
    </row>
    <row r="931" spans="1:38" x14ac:dyDescent="0.2">
      <c r="A931" s="4">
        <v>1</v>
      </c>
      <c r="B931" s="4">
        <v>9</v>
      </c>
      <c r="C931" s="13" t="s">
        <v>1306</v>
      </c>
      <c r="D931" s="29">
        <v>1625354</v>
      </c>
      <c r="E931" s="29">
        <v>6604628</v>
      </c>
      <c r="F931" s="23">
        <v>18</v>
      </c>
      <c r="G931" s="10">
        <v>1</v>
      </c>
      <c r="H931" s="38">
        <v>17.04</v>
      </c>
      <c r="I931" s="8">
        <v>59</v>
      </c>
      <c r="J931" s="8">
        <v>32</v>
      </c>
      <c r="K931" s="17">
        <v>35.159999999999997</v>
      </c>
      <c r="L931" s="20">
        <f t="shared" ref="L931:L954" si="1276">(H931/60+G931)/60+F931</f>
        <v>18.0214</v>
      </c>
      <c r="M931" s="20">
        <f t="shared" ref="M931:M954" si="1277">(K931/60+J931)/60+I931</f>
        <v>59.543100000000003</v>
      </c>
      <c r="N931" s="16">
        <f t="shared" ref="N931:N954" si="1278">D931/L931</f>
        <v>90190.218296025836</v>
      </c>
      <c r="O931" s="16">
        <f t="shared" ref="O931:O954" si="1279">E931/M931</f>
        <v>110921.80286212843</v>
      </c>
      <c r="P931" s="22">
        <f t="shared" ref="P931:P995" si="1280">SQRT(POWER(D931-D930,2)+POWER(E931-E930,2))/1000</f>
        <v>0.75505364047860857</v>
      </c>
      <c r="Q931" s="11">
        <f t="shared" ref="Q931:Q995" si="1281">Q930+P931</f>
        <v>5205.4339981778712</v>
      </c>
      <c r="R931" s="7">
        <f t="shared" si="1220"/>
        <v>911</v>
      </c>
      <c r="S931" s="11">
        <f t="shared" ref="S931:S995" si="1282">Q931/R931*1628</f>
        <v>9302.356255799752</v>
      </c>
      <c r="T931" s="11">
        <f t="shared" ref="T931:T995" si="1283">S931*1.3</f>
        <v>12093.063132539679</v>
      </c>
      <c r="U931" s="4">
        <v>9</v>
      </c>
      <c r="AB931" s="4">
        <f t="shared" ref="AB931:AB954" si="1284">SUM(U931:AA931)</f>
        <v>9</v>
      </c>
      <c r="AC931" s="3">
        <f t="shared" si="1267"/>
        <v>18</v>
      </c>
      <c r="AD931" s="42">
        <f t="shared" si="1268"/>
        <v>1.284</v>
      </c>
      <c r="AE931" s="3">
        <f t="shared" si="1269"/>
        <v>59</v>
      </c>
      <c r="AF931" s="42">
        <f t="shared" si="1270"/>
        <v>32.585999999999999</v>
      </c>
      <c r="AG931" s="4">
        <v>1</v>
      </c>
      <c r="AJ931" s="3">
        <v>9</v>
      </c>
      <c r="AK931" s="3">
        <v>1</v>
      </c>
      <c r="AL931" t="s">
        <v>2535</v>
      </c>
    </row>
    <row r="932" spans="1:38" x14ac:dyDescent="0.2">
      <c r="A932" s="4">
        <v>1</v>
      </c>
      <c r="B932" s="4">
        <v>9</v>
      </c>
      <c r="C932" s="13" t="s">
        <v>1308</v>
      </c>
      <c r="D932" s="29">
        <v>1624844</v>
      </c>
      <c r="E932" s="29">
        <v>6606074</v>
      </c>
      <c r="F932" s="23">
        <v>18</v>
      </c>
      <c r="G932" s="10">
        <v>0</v>
      </c>
      <c r="H932" s="38">
        <v>47.7</v>
      </c>
      <c r="I932" s="8">
        <v>59</v>
      </c>
      <c r="J932" s="8">
        <v>33</v>
      </c>
      <c r="K932" s="17">
        <v>22.38</v>
      </c>
      <c r="L932" s="20">
        <f t="shared" si="1276"/>
        <v>18.013249999999999</v>
      </c>
      <c r="M932" s="20">
        <f t="shared" si="1277"/>
        <v>59.556216666666664</v>
      </c>
      <c r="N932" s="16">
        <f t="shared" si="1278"/>
        <v>90202.711892634587</v>
      </c>
      <c r="O932" s="16">
        <f t="shared" si="1279"/>
        <v>110921.6530152324</v>
      </c>
      <c r="P932" s="22">
        <f t="shared" si="1280"/>
        <v>1.5333023185269108</v>
      </c>
      <c r="Q932" s="11">
        <f t="shared" si="1281"/>
        <v>5206.9673004963979</v>
      </c>
      <c r="R932" s="7">
        <f t="shared" si="1220"/>
        <v>912</v>
      </c>
      <c r="S932" s="11">
        <f t="shared" si="1282"/>
        <v>9294.8933829036578</v>
      </c>
      <c r="T932" s="11">
        <f t="shared" si="1283"/>
        <v>12083.361397774755</v>
      </c>
      <c r="W932" s="4">
        <v>9</v>
      </c>
      <c r="AB932" s="4">
        <f>SUM(U932:AA932)+40</f>
        <v>49</v>
      </c>
      <c r="AC932" s="3">
        <f t="shared" si="1267"/>
        <v>18</v>
      </c>
      <c r="AD932" s="42">
        <f t="shared" si="1268"/>
        <v>0.79500000000000004</v>
      </c>
      <c r="AE932" s="3">
        <f t="shared" si="1269"/>
        <v>59</v>
      </c>
      <c r="AF932" s="42">
        <f t="shared" si="1270"/>
        <v>33.372999999999998</v>
      </c>
      <c r="AJ932" s="3">
        <v>8</v>
      </c>
      <c r="AL932" t="s">
        <v>384</v>
      </c>
    </row>
    <row r="933" spans="1:38" x14ac:dyDescent="0.2">
      <c r="A933" s="4">
        <v>1</v>
      </c>
      <c r="B933" s="4">
        <v>9</v>
      </c>
      <c r="C933" s="13" t="s">
        <v>1309</v>
      </c>
      <c r="D933" s="29">
        <v>1623758</v>
      </c>
      <c r="E933" s="29">
        <v>6606401</v>
      </c>
      <c r="F933" s="23">
        <v>17</v>
      </c>
      <c r="G933" s="10">
        <v>59</v>
      </c>
      <c r="H933" s="38">
        <v>39.299999999999997</v>
      </c>
      <c r="I933" s="8">
        <v>59</v>
      </c>
      <c r="J933" s="8">
        <v>33</v>
      </c>
      <c r="K933" s="17">
        <v>34.14</v>
      </c>
      <c r="L933" s="20">
        <f t="shared" si="1276"/>
        <v>17.994250000000001</v>
      </c>
      <c r="M933" s="20">
        <f t="shared" si="1277"/>
        <v>59.559483333333333</v>
      </c>
      <c r="N933" s="16">
        <f t="shared" si="1278"/>
        <v>90237.60367895299</v>
      </c>
      <c r="O933" s="16">
        <f t="shared" si="1279"/>
        <v>110921.05959056619</v>
      </c>
      <c r="P933" s="22">
        <f t="shared" si="1280"/>
        <v>1.1341626867429557</v>
      </c>
      <c r="Q933" s="11">
        <f t="shared" si="1281"/>
        <v>5208.1014631831413</v>
      </c>
      <c r="R933" s="7">
        <f t="shared" si="1220"/>
        <v>913</v>
      </c>
      <c r="S933" s="11">
        <f t="shared" si="1282"/>
        <v>9286.7351391699394</v>
      </c>
      <c r="T933" s="11">
        <f t="shared" si="1283"/>
        <v>12072.755680920922</v>
      </c>
      <c r="AB933" s="4">
        <f t="shared" si="1284"/>
        <v>0</v>
      </c>
      <c r="AC933" s="3">
        <f t="shared" si="1267"/>
        <v>17</v>
      </c>
      <c r="AD933" s="42">
        <f t="shared" si="1268"/>
        <v>59.655000000000001</v>
      </c>
      <c r="AE933" s="3">
        <f t="shared" si="1269"/>
        <v>59</v>
      </c>
      <c r="AF933" s="42">
        <f t="shared" si="1270"/>
        <v>33.569000000000003</v>
      </c>
      <c r="AJ933" s="3">
        <v>9</v>
      </c>
      <c r="AK933" s="3">
        <v>1</v>
      </c>
      <c r="AL933" t="s">
        <v>133</v>
      </c>
    </row>
    <row r="934" spans="1:38" x14ac:dyDescent="0.2">
      <c r="B934" s="4">
        <v>7</v>
      </c>
      <c r="C934" s="13" t="s">
        <v>1310</v>
      </c>
      <c r="D934" s="29">
        <v>1623663</v>
      </c>
      <c r="E934" s="29">
        <v>6605821</v>
      </c>
      <c r="F934" s="23">
        <v>17</v>
      </c>
      <c r="G934" s="10">
        <v>59</v>
      </c>
      <c r="H934" s="38">
        <v>32.04</v>
      </c>
      <c r="I934" s="8">
        <v>59</v>
      </c>
      <c r="J934" s="8">
        <v>33</v>
      </c>
      <c r="K934" s="17">
        <v>15.48</v>
      </c>
      <c r="L934" s="20">
        <f t="shared" si="1276"/>
        <v>17.992233333333335</v>
      </c>
      <c r="M934" s="20">
        <f t="shared" si="1277"/>
        <v>59.554299999999998</v>
      </c>
      <c r="N934" s="16">
        <f t="shared" si="1278"/>
        <v>90242.437940815202</v>
      </c>
      <c r="O934" s="16">
        <f t="shared" si="1279"/>
        <v>110920.97463995044</v>
      </c>
      <c r="P934" s="22">
        <f t="shared" si="1280"/>
        <v>0.5877286788986904</v>
      </c>
      <c r="Q934" s="11">
        <f t="shared" si="1281"/>
        <v>5208.6891918620404</v>
      </c>
      <c r="R934" s="7">
        <f t="shared" si="1220"/>
        <v>914</v>
      </c>
      <c r="S934" s="11">
        <f t="shared" si="1282"/>
        <v>9277.6214489621452</v>
      </c>
      <c r="T934" s="11">
        <f t="shared" si="1283"/>
        <v>12060.907883650789</v>
      </c>
      <c r="W934" s="4">
        <v>9</v>
      </c>
      <c r="AB934" s="4">
        <f t="shared" si="1284"/>
        <v>9</v>
      </c>
      <c r="AC934" s="3">
        <f t="shared" si="1267"/>
        <v>17</v>
      </c>
      <c r="AD934" s="42">
        <f t="shared" si="1268"/>
        <v>59.533999999999999</v>
      </c>
      <c r="AE934" s="3">
        <f t="shared" si="1269"/>
        <v>59</v>
      </c>
      <c r="AF934" s="42">
        <f t="shared" si="1270"/>
        <v>33.258000000000003</v>
      </c>
      <c r="AJ934" s="3">
        <v>7</v>
      </c>
      <c r="AL934" t="s">
        <v>2536</v>
      </c>
    </row>
    <row r="935" spans="1:38" x14ac:dyDescent="0.2">
      <c r="B935" s="4">
        <v>7</v>
      </c>
      <c r="C935" s="13" t="s">
        <v>1311</v>
      </c>
      <c r="D935" s="29">
        <v>1623320</v>
      </c>
      <c r="E935" s="29">
        <v>6604826</v>
      </c>
      <c r="F935" s="23">
        <v>17</v>
      </c>
      <c r="G935" s="10">
        <v>59</v>
      </c>
      <c r="H935" s="38">
        <v>8.16</v>
      </c>
      <c r="I935" s="8">
        <v>59</v>
      </c>
      <c r="J935" s="8">
        <v>32</v>
      </c>
      <c r="K935" s="17">
        <v>43.74</v>
      </c>
      <c r="L935" s="20">
        <f t="shared" si="1276"/>
        <v>17.985600000000002</v>
      </c>
      <c r="M935" s="20">
        <f t="shared" si="1277"/>
        <v>59.545483333333337</v>
      </c>
      <c r="N935" s="16">
        <f t="shared" si="1278"/>
        <v>90256.649764255839</v>
      </c>
      <c r="O935" s="16">
        <f t="shared" si="1279"/>
        <v>110920.68835895474</v>
      </c>
      <c r="P935" s="22">
        <f t="shared" si="1280"/>
        <v>1.0524609256404724</v>
      </c>
      <c r="Q935" s="11">
        <f t="shared" si="1281"/>
        <v>5209.7416527876812</v>
      </c>
      <c r="R935" s="7">
        <f t="shared" ref="R935:R999" si="1285">R934+1</f>
        <v>915</v>
      </c>
      <c r="S935" s="11">
        <f t="shared" si="1282"/>
        <v>9269.3545472550213</v>
      </c>
      <c r="T935" s="11">
        <f t="shared" si="1283"/>
        <v>12050.160911431529</v>
      </c>
      <c r="U935" s="4">
        <v>9</v>
      </c>
      <c r="W935" s="4">
        <v>9</v>
      </c>
      <c r="AB935" s="4">
        <f t="shared" si="1284"/>
        <v>18</v>
      </c>
      <c r="AC935" s="3">
        <f t="shared" si="1267"/>
        <v>17</v>
      </c>
      <c r="AD935" s="42">
        <f t="shared" si="1268"/>
        <v>59.136000000000003</v>
      </c>
      <c r="AE935" s="3">
        <f t="shared" si="1269"/>
        <v>59</v>
      </c>
      <c r="AF935" s="42">
        <f t="shared" si="1270"/>
        <v>32.728999999999999</v>
      </c>
      <c r="AG935" s="4">
        <v>1</v>
      </c>
      <c r="AJ935" s="3">
        <v>7</v>
      </c>
      <c r="AL935" t="s">
        <v>269</v>
      </c>
    </row>
    <row r="936" spans="1:38" x14ac:dyDescent="0.2">
      <c r="A936" s="4">
        <v>1</v>
      </c>
      <c r="B936" s="4">
        <v>9</v>
      </c>
      <c r="C936" s="13" t="s">
        <v>1312</v>
      </c>
      <c r="D936" s="29">
        <v>1623157</v>
      </c>
      <c r="E936" s="29">
        <v>6604562</v>
      </c>
      <c r="F936" s="23">
        <v>17</v>
      </c>
      <c r="G936" s="10">
        <v>58</v>
      </c>
      <c r="H936" s="38">
        <v>57.24</v>
      </c>
      <c r="I936" s="8">
        <v>59</v>
      </c>
      <c r="J936" s="8">
        <v>32</v>
      </c>
      <c r="K936" s="17">
        <v>35.4</v>
      </c>
      <c r="L936" s="20">
        <f t="shared" si="1276"/>
        <v>17.982566666666667</v>
      </c>
      <c r="M936" s="20">
        <f t="shared" si="1277"/>
        <v>59.543166666666664</v>
      </c>
      <c r="N936" s="16">
        <f t="shared" si="1278"/>
        <v>90262.810091996507</v>
      </c>
      <c r="O936" s="16">
        <f t="shared" si="1279"/>
        <v>110920.57023056103</v>
      </c>
      <c r="P936" s="22">
        <f t="shared" si="1280"/>
        <v>0.31026601489689454</v>
      </c>
      <c r="Q936" s="11">
        <f t="shared" si="1281"/>
        <v>5210.0519188025783</v>
      </c>
      <c r="R936" s="7">
        <f t="shared" si="1285"/>
        <v>916</v>
      </c>
      <c r="S936" s="11">
        <f t="shared" si="1282"/>
        <v>9259.7865980465031</v>
      </c>
      <c r="T936" s="11">
        <f t="shared" si="1283"/>
        <v>12037.722577460454</v>
      </c>
      <c r="U936" s="4">
        <v>9</v>
      </c>
      <c r="W936" s="4">
        <v>9</v>
      </c>
      <c r="AB936" s="4">
        <f t="shared" si="1284"/>
        <v>18</v>
      </c>
      <c r="AC936" s="3">
        <f t="shared" si="1267"/>
        <v>17</v>
      </c>
      <c r="AD936" s="42">
        <f t="shared" si="1268"/>
        <v>58.954000000000001</v>
      </c>
      <c r="AE936" s="3">
        <f t="shared" si="1269"/>
        <v>59</v>
      </c>
      <c r="AF936" s="42">
        <f t="shared" si="1270"/>
        <v>32.590000000000003</v>
      </c>
      <c r="AG936" s="4">
        <v>1</v>
      </c>
      <c r="AJ936" s="3">
        <v>9</v>
      </c>
      <c r="AL936" t="s">
        <v>111</v>
      </c>
    </row>
    <row r="937" spans="1:38" x14ac:dyDescent="0.2">
      <c r="A937" s="4">
        <v>1</v>
      </c>
      <c r="B937" s="4">
        <v>9</v>
      </c>
      <c r="C937" s="13" t="s">
        <v>1313</v>
      </c>
      <c r="D937" s="29">
        <v>1623786</v>
      </c>
      <c r="E937" s="29">
        <v>6604531</v>
      </c>
      <c r="F937" s="23">
        <v>17</v>
      </c>
      <c r="G937" s="10">
        <v>59</v>
      </c>
      <c r="H937" s="38">
        <v>37.14</v>
      </c>
      <c r="I937" s="8">
        <v>59</v>
      </c>
      <c r="J937" s="8">
        <v>32</v>
      </c>
      <c r="K937" s="17">
        <v>33.72</v>
      </c>
      <c r="L937" s="20">
        <f t="shared" si="1276"/>
        <v>17.993649999999999</v>
      </c>
      <c r="M937" s="20">
        <f t="shared" si="1277"/>
        <v>59.542699999999996</v>
      </c>
      <c r="N937" s="16">
        <f t="shared" si="1278"/>
        <v>90242.168765092138</v>
      </c>
      <c r="O937" s="16">
        <f t="shared" si="1279"/>
        <v>110920.91893716611</v>
      </c>
      <c r="P937" s="22">
        <f t="shared" si="1280"/>
        <v>0.6297634476531645</v>
      </c>
      <c r="Q937" s="11">
        <f t="shared" si="1281"/>
        <v>5210.6816822502315</v>
      </c>
      <c r="R937" s="7">
        <f t="shared" si="1285"/>
        <v>917</v>
      </c>
      <c r="S937" s="11">
        <f t="shared" si="1282"/>
        <v>9250.8067379535187</v>
      </c>
      <c r="T937" s="11">
        <f t="shared" si="1283"/>
        <v>12026.048759339576</v>
      </c>
      <c r="W937" s="4">
        <v>8</v>
      </c>
      <c r="AB937" s="4">
        <f>SUM(U937:AA937)+20</f>
        <v>28</v>
      </c>
      <c r="AC937" s="3">
        <f t="shared" si="1267"/>
        <v>17</v>
      </c>
      <c r="AD937" s="42">
        <f t="shared" si="1268"/>
        <v>59.619</v>
      </c>
      <c r="AE937" s="3">
        <f t="shared" si="1269"/>
        <v>59</v>
      </c>
      <c r="AF937" s="42">
        <f t="shared" si="1270"/>
        <v>32.561999999999998</v>
      </c>
      <c r="AJ937" s="3">
        <v>9</v>
      </c>
      <c r="AK937" s="3">
        <v>1</v>
      </c>
      <c r="AL937" t="s">
        <v>78</v>
      </c>
    </row>
    <row r="938" spans="1:38" x14ac:dyDescent="0.2">
      <c r="B938" s="4">
        <v>8</v>
      </c>
      <c r="C938" s="13" t="s">
        <v>1314</v>
      </c>
      <c r="D938" s="29">
        <v>1624661</v>
      </c>
      <c r="E938" s="29">
        <v>6603316</v>
      </c>
      <c r="F938" s="23">
        <v>18</v>
      </c>
      <c r="G938" s="10">
        <v>0</v>
      </c>
      <c r="H938" s="38">
        <v>30.24</v>
      </c>
      <c r="I938" s="8">
        <v>59</v>
      </c>
      <c r="J938" s="8">
        <v>31</v>
      </c>
      <c r="K938" s="17">
        <v>53.52</v>
      </c>
      <c r="L938" s="20">
        <f t="shared" si="1276"/>
        <v>18.008400000000002</v>
      </c>
      <c r="M938" s="20">
        <f t="shared" si="1277"/>
        <v>59.531533333333336</v>
      </c>
      <c r="N938" s="16">
        <f t="shared" si="1278"/>
        <v>90216.843250927341</v>
      </c>
      <c r="O938" s="16">
        <f t="shared" si="1279"/>
        <v>110921.31565008125</v>
      </c>
      <c r="P938" s="22">
        <f t="shared" si="1280"/>
        <v>1.4972808687751273</v>
      </c>
      <c r="Q938" s="11">
        <f t="shared" si="1281"/>
        <v>5212.1789631190068</v>
      </c>
      <c r="R938" s="7">
        <f t="shared" si="1285"/>
        <v>918</v>
      </c>
      <c r="S938" s="11">
        <f t="shared" si="1282"/>
        <v>9243.3849149866473</v>
      </c>
      <c r="T938" s="11">
        <f t="shared" si="1283"/>
        <v>12016.400389482642</v>
      </c>
      <c r="W938" s="4">
        <v>8</v>
      </c>
      <c r="AB938" s="4">
        <f>SUM(U938:AA938)+AB939</f>
        <v>17</v>
      </c>
      <c r="AC938" s="3">
        <f t="shared" si="1267"/>
        <v>18</v>
      </c>
      <c r="AD938" s="42">
        <f t="shared" si="1268"/>
        <v>0.504</v>
      </c>
      <c r="AE938" s="3">
        <f t="shared" si="1269"/>
        <v>59</v>
      </c>
      <c r="AF938" s="42">
        <f t="shared" si="1270"/>
        <v>31.891999999999999</v>
      </c>
      <c r="AJ938" s="3">
        <v>9</v>
      </c>
      <c r="AK938" s="3" t="s">
        <v>2998</v>
      </c>
      <c r="AL938" t="s">
        <v>155</v>
      </c>
    </row>
    <row r="939" spans="1:38" x14ac:dyDescent="0.2">
      <c r="B939" s="4">
        <v>8</v>
      </c>
      <c r="C939" s="13" t="s">
        <v>1315</v>
      </c>
      <c r="D939" s="29">
        <v>1624577</v>
      </c>
      <c r="E939" s="29">
        <v>6603153</v>
      </c>
      <c r="F939" s="23">
        <v>18</v>
      </c>
      <c r="G939" s="10">
        <v>0</v>
      </c>
      <c r="H939" s="38">
        <v>24.54</v>
      </c>
      <c r="I939" s="8">
        <v>59</v>
      </c>
      <c r="J939" s="8">
        <v>31</v>
      </c>
      <c r="K939" s="17">
        <v>48.36</v>
      </c>
      <c r="L939" s="20">
        <f t="shared" si="1276"/>
        <v>18.006816666666666</v>
      </c>
      <c r="M939" s="20">
        <f t="shared" si="1277"/>
        <v>59.530099999999997</v>
      </c>
      <c r="N939" s="16">
        <f t="shared" si="1278"/>
        <v>90220.111087560363</v>
      </c>
      <c r="O939" s="16">
        <f t="shared" si="1279"/>
        <v>110921.24824248574</v>
      </c>
      <c r="P939" s="22">
        <f t="shared" si="1280"/>
        <v>0.1833712082089225</v>
      </c>
      <c r="Q939" s="11">
        <f t="shared" si="1281"/>
        <v>5212.3623343272156</v>
      </c>
      <c r="R939" s="7">
        <f t="shared" si="1285"/>
        <v>919</v>
      </c>
      <c r="S939" s="11">
        <f t="shared" si="1282"/>
        <v>9233.6516651629026</v>
      </c>
      <c r="T939" s="11">
        <f t="shared" si="1283"/>
        <v>12003.747164711775</v>
      </c>
      <c r="U939" s="4">
        <v>9</v>
      </c>
      <c r="AB939" s="4">
        <f t="shared" si="1284"/>
        <v>9</v>
      </c>
      <c r="AC939" s="3">
        <f t="shared" si="1267"/>
        <v>18</v>
      </c>
      <c r="AD939" s="42">
        <f t="shared" si="1268"/>
        <v>0.40899999999999997</v>
      </c>
      <c r="AE939" s="3">
        <f t="shared" si="1269"/>
        <v>59</v>
      </c>
      <c r="AF939" s="42">
        <f t="shared" si="1270"/>
        <v>31.806000000000001</v>
      </c>
      <c r="AJ939" s="3">
        <v>9</v>
      </c>
      <c r="AK939" s="3" t="s">
        <v>2998</v>
      </c>
      <c r="AL939" t="s">
        <v>155</v>
      </c>
    </row>
    <row r="940" spans="1:38" x14ac:dyDescent="0.2">
      <c r="B940" s="4">
        <v>8</v>
      </c>
      <c r="C940" s="13" t="s">
        <v>1316</v>
      </c>
      <c r="D940" s="29">
        <v>1624451</v>
      </c>
      <c r="E940" s="29">
        <v>6602953</v>
      </c>
      <c r="F940" s="23">
        <v>18</v>
      </c>
      <c r="G940" s="10">
        <v>0</v>
      </c>
      <c r="H940" s="38">
        <v>16.14</v>
      </c>
      <c r="I940" s="8">
        <v>59</v>
      </c>
      <c r="J940" s="8">
        <v>31</v>
      </c>
      <c r="K940" s="17">
        <v>42.06</v>
      </c>
      <c r="L940" s="20">
        <f t="shared" si="1276"/>
        <v>18.004483333333333</v>
      </c>
      <c r="M940" s="20">
        <f t="shared" si="1277"/>
        <v>59.528350000000003</v>
      </c>
      <c r="N940" s="16">
        <f t="shared" si="1278"/>
        <v>90224.805117984506</v>
      </c>
      <c r="O940" s="16">
        <f t="shared" si="1279"/>
        <v>110921.14933472875</v>
      </c>
      <c r="P940" s="22">
        <f t="shared" si="1280"/>
        <v>0.2363810483097154</v>
      </c>
      <c r="Q940" s="11">
        <f t="shared" si="1281"/>
        <v>5212.598715375525</v>
      </c>
      <c r="R940" s="7">
        <f t="shared" si="1285"/>
        <v>920</v>
      </c>
      <c r="S940" s="11">
        <f t="shared" si="1282"/>
        <v>9224.033378947126</v>
      </c>
      <c r="T940" s="11">
        <f t="shared" si="1283"/>
        <v>11991.243392631264</v>
      </c>
      <c r="AA940" s="4">
        <v>9</v>
      </c>
      <c r="AB940" s="4">
        <f t="shared" si="1284"/>
        <v>9</v>
      </c>
      <c r="AC940" s="3">
        <f t="shared" si="1267"/>
        <v>18</v>
      </c>
      <c r="AD940" s="42">
        <f t="shared" si="1268"/>
        <v>0.26900000000000002</v>
      </c>
      <c r="AE940" s="3">
        <f t="shared" si="1269"/>
        <v>59</v>
      </c>
      <c r="AF940" s="42">
        <f t="shared" si="1270"/>
        <v>31.701000000000001</v>
      </c>
      <c r="AJ940" s="3">
        <v>9</v>
      </c>
      <c r="AK940" s="3" t="s">
        <v>2998</v>
      </c>
      <c r="AL940" t="s">
        <v>155</v>
      </c>
    </row>
    <row r="941" spans="1:38" x14ac:dyDescent="0.2">
      <c r="B941" s="4">
        <v>8</v>
      </c>
      <c r="C941" s="13" t="s">
        <v>1317</v>
      </c>
      <c r="D941" s="29">
        <v>1624371</v>
      </c>
      <c r="E941" s="29">
        <v>6602495</v>
      </c>
      <c r="F941" s="23">
        <v>18</v>
      </c>
      <c r="G941" s="10">
        <v>0</v>
      </c>
      <c r="H941" s="38">
        <v>10.08</v>
      </c>
      <c r="I941" s="8">
        <v>59</v>
      </c>
      <c r="J941" s="8">
        <v>31</v>
      </c>
      <c r="K941" s="17">
        <v>27.36</v>
      </c>
      <c r="L941" s="20">
        <f t="shared" si="1276"/>
        <v>18.002800000000001</v>
      </c>
      <c r="M941" s="20">
        <f t="shared" si="1277"/>
        <v>59.524266666666669</v>
      </c>
      <c r="N941" s="16">
        <f t="shared" si="1278"/>
        <v>90228.79774257337</v>
      </c>
      <c r="O941" s="16">
        <f t="shared" si="1279"/>
        <v>110921.0641262275</v>
      </c>
      <c r="P941" s="22">
        <f t="shared" si="1280"/>
        <v>0.46493440397544256</v>
      </c>
      <c r="Q941" s="11">
        <f t="shared" si="1281"/>
        <v>5213.0636497795003</v>
      </c>
      <c r="R941" s="7">
        <f t="shared" si="1285"/>
        <v>921</v>
      </c>
      <c r="S941" s="11">
        <f t="shared" si="1282"/>
        <v>9214.8399802834174</v>
      </c>
      <c r="T941" s="11">
        <f t="shared" si="1283"/>
        <v>11979.291974368443</v>
      </c>
      <c r="AB941" s="4">
        <f t="shared" si="1284"/>
        <v>0</v>
      </c>
      <c r="AC941" s="3">
        <f t="shared" si="1267"/>
        <v>18</v>
      </c>
      <c r="AD941" s="42">
        <f t="shared" si="1268"/>
        <v>0.16800000000000001</v>
      </c>
      <c r="AE941" s="3">
        <f t="shared" si="1269"/>
        <v>59</v>
      </c>
      <c r="AF941" s="42">
        <f t="shared" si="1270"/>
        <v>31.456</v>
      </c>
      <c r="AJ941" s="3">
        <v>7</v>
      </c>
      <c r="AK941" s="3" t="s">
        <v>2998</v>
      </c>
      <c r="AL941" t="s">
        <v>155</v>
      </c>
    </row>
    <row r="942" spans="1:38" x14ac:dyDescent="0.2">
      <c r="A942" s="4">
        <v>1</v>
      </c>
      <c r="B942" s="4">
        <v>9</v>
      </c>
      <c r="C942" s="13" t="s">
        <v>1318</v>
      </c>
      <c r="D942" s="29">
        <v>1624808</v>
      </c>
      <c r="E942" s="29">
        <v>6600684</v>
      </c>
      <c r="F942" s="23">
        <v>18</v>
      </c>
      <c r="G942" s="10">
        <v>0</v>
      </c>
      <c r="H942" s="38">
        <v>34.020000000000003</v>
      </c>
      <c r="I942" s="8">
        <v>59</v>
      </c>
      <c r="J942" s="8">
        <v>30</v>
      </c>
      <c r="K942" s="17">
        <v>28.38</v>
      </c>
      <c r="L942" s="20">
        <f t="shared" si="1276"/>
        <v>18.009450000000001</v>
      </c>
      <c r="M942" s="20">
        <f t="shared" si="1277"/>
        <v>59.507883333333332</v>
      </c>
      <c r="N942" s="16">
        <f t="shared" si="1278"/>
        <v>90219.745744595188</v>
      </c>
      <c r="O942" s="16">
        <f t="shared" si="1279"/>
        <v>110921.16926804936</v>
      </c>
      <c r="P942" s="22">
        <f t="shared" si="1280"/>
        <v>1.8629787975175671</v>
      </c>
      <c r="Q942" s="11">
        <f t="shared" si="1281"/>
        <v>5214.9266285770182</v>
      </c>
      <c r="R942" s="7">
        <f t="shared" si="1285"/>
        <v>922</v>
      </c>
      <c r="S942" s="11">
        <f t="shared" si="1282"/>
        <v>9208.1350882032384</v>
      </c>
      <c r="T942" s="11">
        <f t="shared" si="1283"/>
        <v>11970.575614664211</v>
      </c>
      <c r="V942" s="4">
        <v>9</v>
      </c>
      <c r="W942" s="4">
        <v>8</v>
      </c>
      <c r="Z942" s="4">
        <v>9</v>
      </c>
      <c r="AB942" s="4">
        <f>SUM(U942:AA942)+AB943-3</f>
        <v>49</v>
      </c>
      <c r="AC942" s="3">
        <f t="shared" si="1267"/>
        <v>18</v>
      </c>
      <c r="AD942" s="42">
        <f t="shared" si="1268"/>
        <v>0.56700000000000006</v>
      </c>
      <c r="AE942" s="3">
        <f t="shared" si="1269"/>
        <v>59</v>
      </c>
      <c r="AF942" s="42">
        <f t="shared" si="1270"/>
        <v>30.472999999999999</v>
      </c>
      <c r="AJ942" s="3">
        <v>9</v>
      </c>
      <c r="AK942" s="3">
        <v>1</v>
      </c>
      <c r="AL942" t="s">
        <v>2537</v>
      </c>
    </row>
    <row r="943" spans="1:38" x14ac:dyDescent="0.2">
      <c r="B943" s="4">
        <v>9</v>
      </c>
      <c r="C943" s="13" t="s">
        <v>1319</v>
      </c>
      <c r="D943" s="29">
        <v>1624892</v>
      </c>
      <c r="E943" s="29">
        <v>6600642</v>
      </c>
      <c r="F943" s="23">
        <v>18</v>
      </c>
      <c r="G943" s="10">
        <v>0</v>
      </c>
      <c r="H943" s="38">
        <v>39.24</v>
      </c>
      <c r="I943" s="8">
        <v>59</v>
      </c>
      <c r="J943" s="8">
        <v>30</v>
      </c>
      <c r="K943" s="17">
        <v>26.94</v>
      </c>
      <c r="L943" s="20">
        <f t="shared" si="1276"/>
        <v>18.010899999999999</v>
      </c>
      <c r="M943" s="20">
        <f t="shared" si="1277"/>
        <v>59.507483333333333</v>
      </c>
      <c r="N943" s="16">
        <f t="shared" si="1278"/>
        <v>90217.146283639348</v>
      </c>
      <c r="O943" s="16">
        <f t="shared" si="1279"/>
        <v>110921.20906922351</v>
      </c>
      <c r="P943" s="22">
        <f t="shared" si="1280"/>
        <v>9.391485505499117E-2</v>
      </c>
      <c r="Q943" s="11">
        <f t="shared" si="1281"/>
        <v>5215.0205434320733</v>
      </c>
      <c r="R943" s="7">
        <f t="shared" si="1285"/>
        <v>923</v>
      </c>
      <c r="S943" s="11">
        <f t="shared" si="1282"/>
        <v>9198.3244254684887</v>
      </c>
      <c r="T943" s="11">
        <f t="shared" si="1283"/>
        <v>11957.821753109036</v>
      </c>
      <c r="V943" s="4">
        <v>9</v>
      </c>
      <c r="W943" s="4">
        <v>8</v>
      </c>
      <c r="Z943" s="4">
        <v>9</v>
      </c>
      <c r="AB943" s="4">
        <f t="shared" si="1284"/>
        <v>26</v>
      </c>
      <c r="AC943" s="3">
        <f t="shared" si="1267"/>
        <v>18</v>
      </c>
      <c r="AD943" s="42">
        <f t="shared" si="1268"/>
        <v>0.65400000000000003</v>
      </c>
      <c r="AE943" s="3">
        <f t="shared" si="1269"/>
        <v>59</v>
      </c>
      <c r="AF943" s="42">
        <f t="shared" si="1270"/>
        <v>30.449000000000002</v>
      </c>
      <c r="AJ943" s="3">
        <v>8</v>
      </c>
      <c r="AK943" s="3">
        <v>2</v>
      </c>
      <c r="AL943" t="s">
        <v>2538</v>
      </c>
    </row>
    <row r="944" spans="1:38" x14ac:dyDescent="0.2">
      <c r="B944" s="4">
        <v>8</v>
      </c>
      <c r="C944" s="13" t="s">
        <v>1320</v>
      </c>
      <c r="D944" s="29">
        <v>1623422</v>
      </c>
      <c r="E944" s="29">
        <v>6600249</v>
      </c>
      <c r="F944" s="23">
        <v>17</v>
      </c>
      <c r="G944" s="10">
        <v>59</v>
      </c>
      <c r="H944" s="38">
        <v>5.04</v>
      </c>
      <c r="I944" s="8">
        <v>59</v>
      </c>
      <c r="J944" s="8">
        <v>30</v>
      </c>
      <c r="K944" s="17">
        <v>15.84</v>
      </c>
      <c r="L944" s="20">
        <f t="shared" si="1276"/>
        <v>17.984733333333335</v>
      </c>
      <c r="M944" s="20">
        <f t="shared" si="1277"/>
        <v>59.504399999999997</v>
      </c>
      <c r="N944" s="16">
        <f t="shared" si="1278"/>
        <v>90266.670620637495</v>
      </c>
      <c r="O944" s="16">
        <f t="shared" si="1279"/>
        <v>110920.35210841552</v>
      </c>
      <c r="P944" s="22">
        <f t="shared" si="1280"/>
        <v>1.5216270896642186</v>
      </c>
      <c r="Q944" s="11">
        <f t="shared" si="1281"/>
        <v>5216.5421705217377</v>
      </c>
      <c r="R944" s="7">
        <f t="shared" si="1285"/>
        <v>924</v>
      </c>
      <c r="S944" s="11">
        <f t="shared" si="1282"/>
        <v>9191.0504909192514</v>
      </c>
      <c r="T944" s="11">
        <f t="shared" si="1283"/>
        <v>11948.365638195028</v>
      </c>
      <c r="U944" s="4">
        <v>9</v>
      </c>
      <c r="AB944" s="4">
        <f>SUM(U944:AA944)+AB945+AB946</f>
        <v>32</v>
      </c>
      <c r="AC944" s="3">
        <f t="shared" si="1267"/>
        <v>17</v>
      </c>
      <c r="AD944" s="42">
        <f t="shared" si="1268"/>
        <v>59.084000000000003</v>
      </c>
      <c r="AE944" s="3">
        <f t="shared" si="1269"/>
        <v>59</v>
      </c>
      <c r="AF944" s="42">
        <f t="shared" si="1270"/>
        <v>30.263999999999999</v>
      </c>
      <c r="AJ944" s="3">
        <v>8</v>
      </c>
      <c r="AK944" s="3" t="s">
        <v>2998</v>
      </c>
      <c r="AL944" t="s">
        <v>571</v>
      </c>
    </row>
    <row r="945" spans="1:38" x14ac:dyDescent="0.2">
      <c r="B945" s="4">
        <v>8</v>
      </c>
      <c r="C945" s="13" t="s">
        <v>1321</v>
      </c>
      <c r="D945" s="29">
        <v>1623431</v>
      </c>
      <c r="E945" s="29">
        <v>6600249</v>
      </c>
      <c r="F945" s="23">
        <v>17</v>
      </c>
      <c r="G945" s="10">
        <v>59</v>
      </c>
      <c r="H945" s="38">
        <v>5.64</v>
      </c>
      <c r="I945" s="8">
        <v>59</v>
      </c>
      <c r="J945" s="8">
        <v>30</v>
      </c>
      <c r="K945" s="17">
        <v>15.84</v>
      </c>
      <c r="L945" s="20">
        <f t="shared" si="1276"/>
        <v>17.9849</v>
      </c>
      <c r="M945" s="20">
        <f t="shared" si="1277"/>
        <v>59.504399999999997</v>
      </c>
      <c r="N945" s="16">
        <f t="shared" si="1278"/>
        <v>90266.334536194248</v>
      </c>
      <c r="O945" s="16">
        <f t="shared" si="1279"/>
        <v>110920.35210841552</v>
      </c>
      <c r="P945" s="22">
        <f t="shared" si="1280"/>
        <v>8.9999999999999993E-3</v>
      </c>
      <c r="Q945" s="11">
        <f t="shared" si="1281"/>
        <v>5216.5511705217377</v>
      </c>
      <c r="R945" s="7">
        <f t="shared" si="1285"/>
        <v>925</v>
      </c>
      <c r="S945" s="11">
        <f t="shared" si="1282"/>
        <v>9181.1300601182593</v>
      </c>
      <c r="T945" s="11">
        <f t="shared" si="1283"/>
        <v>11935.469078153737</v>
      </c>
      <c r="U945" s="4">
        <v>9</v>
      </c>
      <c r="AB945" s="4">
        <f t="shared" si="1284"/>
        <v>9</v>
      </c>
      <c r="AC945" s="3">
        <f t="shared" si="1267"/>
        <v>17</v>
      </c>
      <c r="AD945" s="42">
        <f t="shared" si="1268"/>
        <v>59.094000000000001</v>
      </c>
      <c r="AE945" s="3">
        <f t="shared" si="1269"/>
        <v>59</v>
      </c>
      <c r="AF945" s="42">
        <f t="shared" si="1270"/>
        <v>30.263999999999999</v>
      </c>
      <c r="AJ945" s="3">
        <v>8</v>
      </c>
      <c r="AK945" s="3" t="s">
        <v>2998</v>
      </c>
      <c r="AL945" t="s">
        <v>571</v>
      </c>
    </row>
    <row r="946" spans="1:38" x14ac:dyDescent="0.2">
      <c r="B946" s="4">
        <v>7</v>
      </c>
      <c r="C946" s="13" t="s">
        <v>1322</v>
      </c>
      <c r="D946" s="29">
        <v>1623073</v>
      </c>
      <c r="E946" s="29">
        <v>6600437</v>
      </c>
      <c r="F946" s="23">
        <v>17</v>
      </c>
      <c r="G946" s="10">
        <v>58</v>
      </c>
      <c r="H946" s="38">
        <v>43.32</v>
      </c>
      <c r="I946" s="8">
        <v>59</v>
      </c>
      <c r="J946" s="8">
        <v>30</v>
      </c>
      <c r="K946" s="17">
        <v>22.26</v>
      </c>
      <c r="L946" s="20">
        <f t="shared" si="1276"/>
        <v>17.9787</v>
      </c>
      <c r="M946" s="20">
        <f t="shared" si="1277"/>
        <v>59.506183333333333</v>
      </c>
      <c r="N946" s="16">
        <f t="shared" si="1278"/>
        <v>90277.550657166532</v>
      </c>
      <c r="O946" s="16">
        <f t="shared" si="1279"/>
        <v>110920.18728585909</v>
      </c>
      <c r="P946" s="22">
        <f t="shared" si="1280"/>
        <v>0.40436122464944635</v>
      </c>
      <c r="Q946" s="11">
        <f t="shared" si="1281"/>
        <v>5216.9555317463874</v>
      </c>
      <c r="R946" s="7">
        <f t="shared" si="1285"/>
        <v>926</v>
      </c>
      <c r="S946" s="11">
        <f t="shared" si="1282"/>
        <v>9171.9261400465639</v>
      </c>
      <c r="T946" s="11">
        <f t="shared" si="1283"/>
        <v>11923.503982060534</v>
      </c>
      <c r="V946" s="4">
        <v>9</v>
      </c>
      <c r="AB946" s="4">
        <f>SUM(U946:AA946)+5</f>
        <v>14</v>
      </c>
      <c r="AC946" s="3">
        <f t="shared" si="1267"/>
        <v>17</v>
      </c>
      <c r="AD946" s="42">
        <f t="shared" si="1268"/>
        <v>58.722000000000001</v>
      </c>
      <c r="AE946" s="3">
        <f t="shared" si="1269"/>
        <v>59</v>
      </c>
      <c r="AF946" s="42">
        <f t="shared" si="1270"/>
        <v>30.370999999999999</v>
      </c>
      <c r="AJ946" s="3">
        <v>5</v>
      </c>
      <c r="AL946" t="s">
        <v>2539</v>
      </c>
    </row>
    <row r="947" spans="1:38" x14ac:dyDescent="0.2">
      <c r="B947" s="4">
        <v>7</v>
      </c>
      <c r="C947" s="13" t="s">
        <v>1323</v>
      </c>
      <c r="D947" s="29">
        <v>1622886</v>
      </c>
      <c r="E947" s="29">
        <v>6601790</v>
      </c>
      <c r="F947" s="23">
        <v>17</v>
      </c>
      <c r="G947" s="10">
        <v>58</v>
      </c>
      <c r="H947" s="38">
        <v>34.26</v>
      </c>
      <c r="I947" s="8">
        <v>59</v>
      </c>
      <c r="J947" s="8">
        <v>31</v>
      </c>
      <c r="K947" s="17">
        <v>6.18</v>
      </c>
      <c r="L947" s="20">
        <f t="shared" si="1276"/>
        <v>17.976183333333335</v>
      </c>
      <c r="M947" s="20">
        <f t="shared" si="1277"/>
        <v>59.518383333333333</v>
      </c>
      <c r="N947" s="16">
        <f t="shared" si="1278"/>
        <v>90279.786866140465</v>
      </c>
      <c r="O947" s="16">
        <f t="shared" si="1279"/>
        <v>110920.18348392639</v>
      </c>
      <c r="P947" s="22">
        <f t="shared" si="1280"/>
        <v>1.365861632816443</v>
      </c>
      <c r="Q947" s="11">
        <f t="shared" si="1281"/>
        <v>5218.321393379204</v>
      </c>
      <c r="R947" s="7">
        <f t="shared" si="1285"/>
        <v>927</v>
      </c>
      <c r="S947" s="11">
        <f t="shared" si="1282"/>
        <v>9164.4306671211907</v>
      </c>
      <c r="T947" s="11">
        <f t="shared" si="1283"/>
        <v>11913.759867257548</v>
      </c>
      <c r="U947" s="4">
        <v>9</v>
      </c>
      <c r="AB947" s="4">
        <f t="shared" si="1284"/>
        <v>9</v>
      </c>
      <c r="AC947" s="3">
        <f t="shared" si="1267"/>
        <v>17</v>
      </c>
      <c r="AD947" s="42">
        <f t="shared" si="1268"/>
        <v>58.570999999999998</v>
      </c>
      <c r="AE947" s="3">
        <f t="shared" si="1269"/>
        <v>59</v>
      </c>
      <c r="AF947" s="42">
        <f t="shared" si="1270"/>
        <v>31.103000000000002</v>
      </c>
      <c r="AG947" s="4">
        <v>1</v>
      </c>
      <c r="AJ947" s="3">
        <v>7</v>
      </c>
      <c r="AL947" t="s">
        <v>314</v>
      </c>
    </row>
    <row r="948" spans="1:38" x14ac:dyDescent="0.2">
      <c r="B948" s="4">
        <v>7</v>
      </c>
      <c r="C948" s="13" t="s">
        <v>1324</v>
      </c>
      <c r="D948" s="29">
        <v>1622398</v>
      </c>
      <c r="E948" s="29">
        <v>6602319</v>
      </c>
      <c r="F948" s="23">
        <v>17</v>
      </c>
      <c r="G948" s="10">
        <v>58</v>
      </c>
      <c r="H948" s="38">
        <v>4.32</v>
      </c>
      <c r="I948" s="8">
        <v>59</v>
      </c>
      <c r="J948" s="8">
        <v>31</v>
      </c>
      <c r="K948" s="17">
        <v>23.76</v>
      </c>
      <c r="L948" s="20">
        <f t="shared" si="1276"/>
        <v>17.967866666666666</v>
      </c>
      <c r="M948" s="20">
        <f t="shared" si="1277"/>
        <v>59.523266666666665</v>
      </c>
      <c r="N948" s="16">
        <f t="shared" si="1278"/>
        <v>90294.414473244833</v>
      </c>
      <c r="O948" s="16">
        <f t="shared" si="1279"/>
        <v>110919.97079013361</v>
      </c>
      <c r="P948" s="22">
        <f t="shared" si="1280"/>
        <v>0.71971174785465331</v>
      </c>
      <c r="Q948" s="11">
        <f t="shared" si="1281"/>
        <v>5219.0411051270585</v>
      </c>
      <c r="R948" s="7">
        <f t="shared" si="1285"/>
        <v>928</v>
      </c>
      <c r="S948" s="11">
        <f t="shared" si="1282"/>
        <v>9155.8178008047962</v>
      </c>
      <c r="T948" s="11">
        <f t="shared" si="1283"/>
        <v>11902.563141046236</v>
      </c>
      <c r="U948" s="4">
        <v>9</v>
      </c>
      <c r="V948" s="4">
        <v>9</v>
      </c>
      <c r="AB948" s="4">
        <f t="shared" si="1284"/>
        <v>18</v>
      </c>
      <c r="AC948" s="3">
        <f t="shared" si="1267"/>
        <v>17</v>
      </c>
      <c r="AD948" s="42">
        <f t="shared" si="1268"/>
        <v>58.072000000000003</v>
      </c>
      <c r="AE948" s="3">
        <f t="shared" si="1269"/>
        <v>59</v>
      </c>
      <c r="AF948" s="42">
        <f t="shared" si="1270"/>
        <v>31.396000000000001</v>
      </c>
      <c r="AG948" s="4">
        <v>1</v>
      </c>
      <c r="AJ948" s="3">
        <v>9</v>
      </c>
      <c r="AK948" s="3" t="s">
        <v>2998</v>
      </c>
      <c r="AL948" t="s">
        <v>2540</v>
      </c>
    </row>
    <row r="949" spans="1:38" x14ac:dyDescent="0.2">
      <c r="A949" s="4">
        <v>1</v>
      </c>
      <c r="B949" s="4">
        <v>9</v>
      </c>
      <c r="C949" s="13" t="s">
        <v>1327</v>
      </c>
      <c r="D949" s="29">
        <v>1621794</v>
      </c>
      <c r="E949" s="29">
        <v>6601719</v>
      </c>
      <c r="F949" s="23">
        <v>17</v>
      </c>
      <c r="G949" s="10">
        <v>57</v>
      </c>
      <c r="H949" s="38">
        <v>24.66</v>
      </c>
      <c r="I949" s="8">
        <v>59</v>
      </c>
      <c r="J949" s="8">
        <v>31</v>
      </c>
      <c r="K949" s="17">
        <v>4.9800000000000004</v>
      </c>
      <c r="L949" s="20">
        <f t="shared" si="1276"/>
        <v>17.956849999999999</v>
      </c>
      <c r="M949" s="20">
        <f t="shared" si="1277"/>
        <v>59.518050000000002</v>
      </c>
      <c r="N949" s="16">
        <f t="shared" si="1278"/>
        <v>90316.174607461784</v>
      </c>
      <c r="O949" s="16">
        <f t="shared" si="1279"/>
        <v>110919.61178163599</v>
      </c>
      <c r="P949" s="22">
        <f t="shared" si="1280"/>
        <v>0.85136126291956693</v>
      </c>
      <c r="Q949" s="11">
        <f t="shared" si="1281"/>
        <v>5219.8924663899779</v>
      </c>
      <c r="R949" s="7">
        <f t="shared" si="1285"/>
        <v>929</v>
      </c>
      <c r="S949" s="11">
        <f t="shared" si="1282"/>
        <v>9147.4541822205429</v>
      </c>
      <c r="T949" s="11">
        <f t="shared" si="1283"/>
        <v>11891.690436886705</v>
      </c>
      <c r="V949" s="4">
        <v>9</v>
      </c>
      <c r="AB949" s="4">
        <f t="shared" si="1284"/>
        <v>9</v>
      </c>
      <c r="AC949" s="3">
        <f t="shared" si="1267"/>
        <v>17</v>
      </c>
      <c r="AD949" s="42">
        <f t="shared" si="1268"/>
        <v>57.411000000000001</v>
      </c>
      <c r="AE949" s="3">
        <f t="shared" si="1269"/>
        <v>59</v>
      </c>
      <c r="AF949" s="42">
        <f t="shared" si="1270"/>
        <v>31.082999999999998</v>
      </c>
      <c r="AJ949" s="3">
        <v>9</v>
      </c>
      <c r="AK949" s="3">
        <v>1</v>
      </c>
      <c r="AL949" t="s">
        <v>2542</v>
      </c>
    </row>
    <row r="950" spans="1:38" x14ac:dyDescent="0.2">
      <c r="B950" s="4">
        <v>9</v>
      </c>
      <c r="C950" s="13" t="s">
        <v>1330</v>
      </c>
      <c r="D950" s="29">
        <v>1621787</v>
      </c>
      <c r="E950" s="29">
        <v>6601706</v>
      </c>
      <c r="F950" s="23">
        <v>17</v>
      </c>
      <c r="G950" s="10">
        <v>57</v>
      </c>
      <c r="H950" s="38">
        <v>24.24</v>
      </c>
      <c r="I950" s="8">
        <v>59</v>
      </c>
      <c r="J950" s="8">
        <v>31</v>
      </c>
      <c r="K950" s="17">
        <v>4.62</v>
      </c>
      <c r="L950" s="20">
        <f t="shared" si="1276"/>
        <v>17.956733333333332</v>
      </c>
      <c r="M950" s="20">
        <f t="shared" si="1277"/>
        <v>59.517949999999999</v>
      </c>
      <c r="N950" s="16">
        <f t="shared" si="1278"/>
        <v>90316.371574636811</v>
      </c>
      <c r="O950" s="16">
        <f t="shared" si="1279"/>
        <v>110919.57972342797</v>
      </c>
      <c r="P950" s="22">
        <f t="shared" si="1280"/>
        <v>1.47648230602334E-2</v>
      </c>
      <c r="Q950" s="11">
        <f t="shared" si="1281"/>
        <v>5219.9072312130384</v>
      </c>
      <c r="R950" s="7">
        <f t="shared" si="1285"/>
        <v>930</v>
      </c>
      <c r="S950" s="11">
        <f t="shared" si="1282"/>
        <v>9137.6440563600281</v>
      </c>
      <c r="T950" s="11">
        <f t="shared" si="1283"/>
        <v>11878.937273268037</v>
      </c>
      <c r="V950" s="4">
        <v>9</v>
      </c>
      <c r="AB950" s="4">
        <f>SUM(U950:AA950)+40</f>
        <v>49</v>
      </c>
      <c r="AC950" s="3">
        <f t="shared" si="1267"/>
        <v>17</v>
      </c>
      <c r="AD950" s="42">
        <f t="shared" si="1268"/>
        <v>57.404000000000003</v>
      </c>
      <c r="AE950" s="3">
        <f t="shared" si="1269"/>
        <v>59</v>
      </c>
      <c r="AF950" s="42">
        <f t="shared" si="1270"/>
        <v>31.077000000000002</v>
      </c>
      <c r="AJ950" s="3">
        <v>9</v>
      </c>
      <c r="AK950" s="3">
        <v>1</v>
      </c>
      <c r="AL950" s="13" t="s">
        <v>2973</v>
      </c>
    </row>
    <row r="951" spans="1:38" x14ac:dyDescent="0.2">
      <c r="B951" s="4">
        <v>9</v>
      </c>
      <c r="C951" s="13" t="s">
        <v>1328</v>
      </c>
      <c r="D951" s="29">
        <v>1621783</v>
      </c>
      <c r="E951" s="29">
        <v>6601699</v>
      </c>
      <c r="F951" s="23">
        <v>17</v>
      </c>
      <c r="G951" s="10">
        <v>57</v>
      </c>
      <c r="H951" s="38">
        <v>23.88</v>
      </c>
      <c r="I951" s="8">
        <v>59</v>
      </c>
      <c r="J951" s="8">
        <v>31</v>
      </c>
      <c r="K951" s="17">
        <v>4.38</v>
      </c>
      <c r="L951" s="20">
        <f t="shared" si="1276"/>
        <v>17.956633333333333</v>
      </c>
      <c r="M951" s="20">
        <f t="shared" si="1277"/>
        <v>59.51788333333333</v>
      </c>
      <c r="N951" s="16">
        <f t="shared" si="1278"/>
        <v>90316.651785134192</v>
      </c>
      <c r="O951" s="16">
        <f t="shared" si="1279"/>
        <v>110919.58635401742</v>
      </c>
      <c r="P951" s="22">
        <f t="shared" si="1280"/>
        <v>8.0622577482985496E-3</v>
      </c>
      <c r="Q951" s="11">
        <f t="shared" si="1281"/>
        <v>5219.9152934707863</v>
      </c>
      <c r="R951" s="7">
        <f t="shared" si="1285"/>
        <v>931</v>
      </c>
      <c r="S951" s="11">
        <f t="shared" si="1282"/>
        <v>9127.8432843935989</v>
      </c>
      <c r="T951" s="11">
        <f t="shared" si="1283"/>
        <v>11866.19626971168</v>
      </c>
      <c r="AB951" s="4">
        <f t="shared" si="1284"/>
        <v>0</v>
      </c>
      <c r="AC951" s="3">
        <f t="shared" si="1267"/>
        <v>17</v>
      </c>
      <c r="AD951" s="42">
        <f t="shared" si="1268"/>
        <v>57.398000000000003</v>
      </c>
      <c r="AE951" s="3">
        <f t="shared" si="1269"/>
        <v>59</v>
      </c>
      <c r="AF951" s="42">
        <f t="shared" si="1270"/>
        <v>31.073</v>
      </c>
      <c r="AJ951" s="3">
        <v>9</v>
      </c>
      <c r="AL951" s="13" t="s">
        <v>2974</v>
      </c>
    </row>
    <row r="952" spans="1:38" x14ac:dyDescent="0.2">
      <c r="B952" s="4">
        <v>9</v>
      </c>
      <c r="C952" s="13" t="s">
        <v>1329</v>
      </c>
      <c r="D952" s="29">
        <v>1621782</v>
      </c>
      <c r="E952" s="29">
        <v>6601690</v>
      </c>
      <c r="F952" s="23">
        <v>17</v>
      </c>
      <c r="G952" s="10">
        <v>57</v>
      </c>
      <c r="H952" s="38">
        <v>23.82</v>
      </c>
      <c r="I952" s="8">
        <v>59</v>
      </c>
      <c r="J952" s="8">
        <v>31</v>
      </c>
      <c r="K952" s="17">
        <v>4.08</v>
      </c>
      <c r="L952" s="20">
        <f t="shared" si="1276"/>
        <v>17.956616666666665</v>
      </c>
      <c r="M952" s="20">
        <f t="shared" si="1277"/>
        <v>59.517800000000001</v>
      </c>
      <c r="N952" s="16">
        <f t="shared" si="1278"/>
        <v>90316.679923927775</v>
      </c>
      <c r="O952" s="16">
        <f t="shared" si="1279"/>
        <v>110919.590441851</v>
      </c>
      <c r="P952" s="22">
        <f t="shared" si="1280"/>
        <v>9.0553851381374173E-3</v>
      </c>
      <c r="Q952" s="11">
        <f t="shared" si="1281"/>
        <v>5219.9243488559241</v>
      </c>
      <c r="R952" s="7">
        <f t="shared" si="1285"/>
        <v>932</v>
      </c>
      <c r="S952" s="11">
        <f t="shared" si="1282"/>
        <v>9118.0652789028372</v>
      </c>
      <c r="T952" s="11">
        <f t="shared" si="1283"/>
        <v>11853.484862573689</v>
      </c>
      <c r="AB952" s="4">
        <f t="shared" si="1284"/>
        <v>0</v>
      </c>
      <c r="AC952" s="3">
        <f t="shared" si="1267"/>
        <v>17</v>
      </c>
      <c r="AD952" s="42">
        <f t="shared" si="1268"/>
        <v>57.396999999999998</v>
      </c>
      <c r="AE952" s="3">
        <f t="shared" si="1269"/>
        <v>59</v>
      </c>
      <c r="AF952" s="42">
        <f t="shared" si="1270"/>
        <v>31.068000000000001</v>
      </c>
      <c r="AJ952" s="3">
        <v>9</v>
      </c>
      <c r="AL952" s="13" t="s">
        <v>2974</v>
      </c>
    </row>
    <row r="953" spans="1:38" x14ac:dyDescent="0.2">
      <c r="A953" s="4">
        <v>1</v>
      </c>
      <c r="B953" s="4">
        <v>9</v>
      </c>
      <c r="C953" s="13" t="s">
        <v>1331</v>
      </c>
      <c r="D953" s="29">
        <v>1621788</v>
      </c>
      <c r="E953" s="29">
        <v>6601688</v>
      </c>
      <c r="F953" s="23">
        <v>17</v>
      </c>
      <c r="G953" s="10">
        <v>57</v>
      </c>
      <c r="H953" s="38">
        <v>24.24</v>
      </c>
      <c r="I953" s="8">
        <v>59</v>
      </c>
      <c r="J953" s="8">
        <v>31</v>
      </c>
      <c r="K953" s="17">
        <v>4.0199999999999996</v>
      </c>
      <c r="L953" s="20">
        <f t="shared" si="1276"/>
        <v>17.956733333333332</v>
      </c>
      <c r="M953" s="20">
        <f t="shared" si="1277"/>
        <v>59.517783333333334</v>
      </c>
      <c r="N953" s="16">
        <f t="shared" si="1278"/>
        <v>90316.427264053229</v>
      </c>
      <c r="O953" s="16">
        <f t="shared" si="1279"/>
        <v>110919.58789907891</v>
      </c>
      <c r="P953" s="22">
        <f t="shared" si="1280"/>
        <v>6.3245553203367588E-3</v>
      </c>
      <c r="Q953" s="11">
        <f t="shared" si="1281"/>
        <v>5219.9306734112442</v>
      </c>
      <c r="R953" s="7">
        <f t="shared" si="1285"/>
        <v>933</v>
      </c>
      <c r="S953" s="11">
        <f t="shared" si="1282"/>
        <v>9108.3034687175841</v>
      </c>
      <c r="T953" s="11">
        <f t="shared" si="1283"/>
        <v>11840.79450933286</v>
      </c>
      <c r="AB953" s="4">
        <f t="shared" si="1284"/>
        <v>0</v>
      </c>
      <c r="AC953" s="3">
        <f t="shared" si="1267"/>
        <v>17</v>
      </c>
      <c r="AD953" s="42">
        <f t="shared" si="1268"/>
        <v>57.404000000000003</v>
      </c>
      <c r="AE953" s="3">
        <f t="shared" si="1269"/>
        <v>59</v>
      </c>
      <c r="AF953" s="42">
        <f t="shared" si="1270"/>
        <v>31.067</v>
      </c>
      <c r="AJ953" s="3">
        <v>9</v>
      </c>
      <c r="AL953" s="13" t="s">
        <v>2970</v>
      </c>
    </row>
    <row r="954" spans="1:38" x14ac:dyDescent="0.2">
      <c r="A954" s="4">
        <v>1</v>
      </c>
      <c r="B954" s="4">
        <v>9</v>
      </c>
      <c r="C954" s="13" t="s">
        <v>1325</v>
      </c>
      <c r="D954" s="29">
        <v>1621814</v>
      </c>
      <c r="E954" s="29">
        <v>6601675</v>
      </c>
      <c r="F954" s="23">
        <v>17</v>
      </c>
      <c r="G954" s="10">
        <v>57</v>
      </c>
      <c r="H954" s="38">
        <v>25.86</v>
      </c>
      <c r="I954" s="8">
        <v>59</v>
      </c>
      <c r="J954" s="8">
        <v>31</v>
      </c>
      <c r="K954" s="17">
        <v>3.54</v>
      </c>
      <c r="L954" s="20">
        <f t="shared" si="1276"/>
        <v>17.957183333333333</v>
      </c>
      <c r="M954" s="20">
        <f t="shared" si="1277"/>
        <v>59.517650000000003</v>
      </c>
      <c r="N954" s="16">
        <f t="shared" si="1278"/>
        <v>90315.611858207165</v>
      </c>
      <c r="O954" s="16">
        <f t="shared" si="1279"/>
        <v>110919.61796206671</v>
      </c>
      <c r="P954" s="22">
        <f t="shared" si="1280"/>
        <v>2.9068883707497266E-2</v>
      </c>
      <c r="Q954" s="11">
        <f t="shared" si="1281"/>
        <v>5219.9597422949519</v>
      </c>
      <c r="R954" s="7">
        <f t="shared" si="1285"/>
        <v>934</v>
      </c>
      <c r="S954" s="11">
        <f t="shared" si="1282"/>
        <v>9098.6022060558698</v>
      </c>
      <c r="T954" s="11">
        <f t="shared" si="1283"/>
        <v>11828.182867872631</v>
      </c>
      <c r="AB954" s="4">
        <f t="shared" si="1284"/>
        <v>0</v>
      </c>
      <c r="AC954" s="3">
        <f t="shared" si="1267"/>
        <v>17</v>
      </c>
      <c r="AD954" s="42">
        <f t="shared" si="1268"/>
        <v>57.430999999999997</v>
      </c>
      <c r="AE954" s="3">
        <f t="shared" si="1269"/>
        <v>59</v>
      </c>
      <c r="AF954" s="42">
        <f t="shared" si="1270"/>
        <v>31.059000000000001</v>
      </c>
      <c r="AJ954" s="3">
        <v>9</v>
      </c>
      <c r="AK954" s="3">
        <v>1</v>
      </c>
      <c r="AL954" s="13" t="s">
        <v>2971</v>
      </c>
    </row>
    <row r="955" spans="1:38" x14ac:dyDescent="0.2">
      <c r="A955" s="4">
        <v>1</v>
      </c>
      <c r="B955" s="4">
        <v>9</v>
      </c>
      <c r="C955" s="13" t="s">
        <v>1326</v>
      </c>
      <c r="D955" s="29">
        <v>1621815</v>
      </c>
      <c r="E955" s="29">
        <v>6601680</v>
      </c>
      <c r="F955" s="23">
        <v>17</v>
      </c>
      <c r="G955" s="10">
        <v>57</v>
      </c>
      <c r="H955" s="38">
        <v>25.98</v>
      </c>
      <c r="I955" s="8">
        <v>59</v>
      </c>
      <c r="J955" s="8">
        <v>31</v>
      </c>
      <c r="K955" s="17">
        <v>3.72</v>
      </c>
      <c r="L955" s="20">
        <f t="shared" ref="L955:L981" si="1286">(H955/60+G955)/60+F955</f>
        <v>17.957216666666667</v>
      </c>
      <c r="M955" s="20">
        <f t="shared" ref="M955:M981" si="1287">(K955/60+J955)/60+I955</f>
        <v>59.517699999999998</v>
      </c>
      <c r="N955" s="16">
        <f t="shared" ref="N955:N981" si="1288">D955/L955</f>
        <v>90315.499896513284</v>
      </c>
      <c r="O955" s="16">
        <f t="shared" ref="O955:O981" si="1289">E955/M955</f>
        <v>110919.60878864607</v>
      </c>
      <c r="P955" s="22">
        <f t="shared" si="1280"/>
        <v>5.0990195135927844E-3</v>
      </c>
      <c r="Q955" s="11">
        <f t="shared" si="1281"/>
        <v>5219.964841314465</v>
      </c>
      <c r="R955" s="7">
        <f t="shared" si="1285"/>
        <v>935</v>
      </c>
      <c r="S955" s="11">
        <f t="shared" si="1282"/>
        <v>9088.8799589945975</v>
      </c>
      <c r="T955" s="11">
        <f t="shared" si="1283"/>
        <v>11815.543946692977</v>
      </c>
      <c r="AB955" s="4">
        <f t="shared" ref="AB955:AB981" si="1290">SUM(U955:AA955)</f>
        <v>0</v>
      </c>
      <c r="AC955" s="3">
        <f t="shared" si="1267"/>
        <v>17</v>
      </c>
      <c r="AD955" s="42">
        <f t="shared" si="1268"/>
        <v>57.433</v>
      </c>
      <c r="AE955" s="3">
        <f t="shared" si="1269"/>
        <v>59</v>
      </c>
      <c r="AF955" s="42">
        <f t="shared" si="1270"/>
        <v>31.062000000000001</v>
      </c>
      <c r="AJ955" s="3">
        <v>9</v>
      </c>
      <c r="AK955" s="3">
        <v>1</v>
      </c>
      <c r="AL955" s="13" t="s">
        <v>2972</v>
      </c>
    </row>
    <row r="956" spans="1:38" x14ac:dyDescent="0.2">
      <c r="A956" s="4">
        <v>1</v>
      </c>
      <c r="B956" s="4">
        <v>9</v>
      </c>
      <c r="C956" s="13" t="s">
        <v>2968</v>
      </c>
      <c r="D956" s="29">
        <v>1621782</v>
      </c>
      <c r="E956" s="29">
        <v>6601701</v>
      </c>
      <c r="F956" s="23"/>
      <c r="G956" s="10"/>
      <c r="H956" s="38"/>
      <c r="I956" s="8"/>
      <c r="J956" s="8"/>
      <c r="K956" s="17"/>
      <c r="L956" s="20"/>
      <c r="M956" s="20"/>
      <c r="N956" s="16"/>
      <c r="O956" s="16"/>
      <c r="P956" s="22">
        <f t="shared" si="1280"/>
        <v>3.9115214431215892E-2</v>
      </c>
      <c r="Q956" s="11">
        <f t="shared" si="1281"/>
        <v>5220.0039565288962</v>
      </c>
      <c r="R956" s="7">
        <f t="shared" si="1285"/>
        <v>936</v>
      </c>
      <c r="S956" s="11">
        <f t="shared" si="1282"/>
        <v>9079.2376508857287</v>
      </c>
      <c r="T956" s="11">
        <f t="shared" si="1283"/>
        <v>11803.008946151447</v>
      </c>
      <c r="AB956" s="4">
        <f t="shared" ref="AB956" si="1291">SUM(U956:AA956)</f>
        <v>0</v>
      </c>
      <c r="AC956" s="3">
        <f t="shared" ref="AC956" si="1292">F956</f>
        <v>0</v>
      </c>
      <c r="AD956" s="42">
        <f t="shared" ref="AD956" si="1293">G956+H956/60</f>
        <v>0</v>
      </c>
      <c r="AE956" s="3">
        <f t="shared" ref="AE956" si="1294">I956</f>
        <v>0</v>
      </c>
      <c r="AF956" s="42">
        <f t="shared" ref="AF956" si="1295">J956+K956/60</f>
        <v>0</v>
      </c>
      <c r="AJ956" s="3">
        <v>9</v>
      </c>
      <c r="AL956" s="13" t="s">
        <v>2969</v>
      </c>
    </row>
    <row r="957" spans="1:38" x14ac:dyDescent="0.2">
      <c r="A957" s="4">
        <v>1</v>
      </c>
      <c r="B957" s="4">
        <v>9</v>
      </c>
      <c r="C957" s="13" t="s">
        <v>1332</v>
      </c>
      <c r="D957" s="29">
        <v>1620847</v>
      </c>
      <c r="E957" s="29">
        <v>6602811</v>
      </c>
      <c r="F957" s="23">
        <v>17</v>
      </c>
      <c r="G957" s="10">
        <v>56</v>
      </c>
      <c r="H957" s="38">
        <v>26.7</v>
      </c>
      <c r="I957" s="8">
        <v>59</v>
      </c>
      <c r="J957" s="8">
        <v>31</v>
      </c>
      <c r="K957" s="17">
        <v>41.22</v>
      </c>
      <c r="L957" s="20">
        <f t="shared" si="1286"/>
        <v>17.940750000000001</v>
      </c>
      <c r="M957" s="20">
        <f t="shared" si="1287"/>
        <v>59.528116666666669</v>
      </c>
      <c r="N957" s="16">
        <f t="shared" si="1288"/>
        <v>90344.43933503337</v>
      </c>
      <c r="O957" s="16">
        <f t="shared" si="1289"/>
        <v>110919.19868678301</v>
      </c>
      <c r="P957" s="22">
        <f t="shared" si="1280"/>
        <v>1.451318366176078</v>
      </c>
      <c r="Q957" s="11">
        <f t="shared" si="1281"/>
        <v>5221.4552748950719</v>
      </c>
      <c r="R957" s="7">
        <f t="shared" si="1285"/>
        <v>937</v>
      </c>
      <c r="S957" s="11">
        <f t="shared" si="1282"/>
        <v>9072.0695704687059</v>
      </c>
      <c r="T957" s="11">
        <f t="shared" si="1283"/>
        <v>11793.690441609318</v>
      </c>
      <c r="AB957" s="4">
        <f t="shared" si="1290"/>
        <v>0</v>
      </c>
      <c r="AC957" s="3">
        <f t="shared" si="1267"/>
        <v>17</v>
      </c>
      <c r="AD957" s="42">
        <f t="shared" si="1268"/>
        <v>56.445</v>
      </c>
      <c r="AE957" s="3">
        <f t="shared" si="1269"/>
        <v>59</v>
      </c>
      <c r="AF957" s="42">
        <f t="shared" si="1270"/>
        <v>31.687000000000001</v>
      </c>
      <c r="AJ957" s="3">
        <v>8</v>
      </c>
      <c r="AK957" s="3">
        <v>1</v>
      </c>
      <c r="AL957" t="s">
        <v>184</v>
      </c>
    </row>
    <row r="958" spans="1:38" x14ac:dyDescent="0.2">
      <c r="B958" s="4">
        <v>7</v>
      </c>
      <c r="C958" s="13" t="s">
        <v>1333</v>
      </c>
      <c r="D958" s="29">
        <v>1620421</v>
      </c>
      <c r="E958" s="29">
        <v>6602999</v>
      </c>
      <c r="F958" s="23">
        <v>17</v>
      </c>
      <c r="G958" s="10">
        <v>56</v>
      </c>
      <c r="H958" s="38">
        <v>0</v>
      </c>
      <c r="I958" s="8">
        <v>59</v>
      </c>
      <c r="J958" s="8">
        <v>31</v>
      </c>
      <c r="K958" s="17">
        <v>47.76</v>
      </c>
      <c r="L958" s="20">
        <f t="shared" si="1286"/>
        <v>17.933333333333334</v>
      </c>
      <c r="M958" s="20">
        <f t="shared" si="1287"/>
        <v>59.529933333333332</v>
      </c>
      <c r="N958" s="16">
        <f t="shared" si="1288"/>
        <v>90358.048327137541</v>
      </c>
      <c r="O958" s="16">
        <f t="shared" si="1289"/>
        <v>110918.97185617544</v>
      </c>
      <c r="P958" s="22">
        <f t="shared" si="1280"/>
        <v>0.46563934541660029</v>
      </c>
      <c r="Q958" s="11">
        <f t="shared" si="1281"/>
        <v>5221.9209142404889</v>
      </c>
      <c r="R958" s="7">
        <f t="shared" si="1285"/>
        <v>938</v>
      </c>
      <c r="S958" s="11">
        <f t="shared" si="1282"/>
        <v>9063.2060217308281</v>
      </c>
      <c r="T958" s="11">
        <f t="shared" si="1283"/>
        <v>11782.167828250076</v>
      </c>
      <c r="AA958" s="4">
        <v>9</v>
      </c>
      <c r="AB958" s="4">
        <f t="shared" si="1290"/>
        <v>9</v>
      </c>
      <c r="AC958" s="3">
        <f t="shared" si="1267"/>
        <v>17</v>
      </c>
      <c r="AD958" s="42">
        <f t="shared" si="1268"/>
        <v>56</v>
      </c>
      <c r="AE958" s="3">
        <f t="shared" si="1269"/>
        <v>59</v>
      </c>
      <c r="AF958" s="42">
        <f t="shared" si="1270"/>
        <v>31.795999999999999</v>
      </c>
      <c r="AJ958" s="3">
        <v>9</v>
      </c>
      <c r="AK958" s="3" t="s">
        <v>2998</v>
      </c>
      <c r="AL958" s="13" t="s">
        <v>2543</v>
      </c>
    </row>
    <row r="959" spans="1:38" x14ac:dyDescent="0.2">
      <c r="B959" s="4">
        <v>8</v>
      </c>
      <c r="C959" s="13" t="s">
        <v>1334</v>
      </c>
      <c r="D959" s="29">
        <v>1619938</v>
      </c>
      <c r="E959" s="29">
        <v>6602838</v>
      </c>
      <c r="F959" s="23">
        <v>17</v>
      </c>
      <c r="G959" s="10">
        <v>55</v>
      </c>
      <c r="H959" s="38">
        <v>28.98</v>
      </c>
      <c r="I959" s="8">
        <v>59</v>
      </c>
      <c r="J959" s="8">
        <v>31</v>
      </c>
      <c r="K959" s="17">
        <v>43.08</v>
      </c>
      <c r="L959" s="20">
        <f t="shared" si="1286"/>
        <v>17.924716666666665</v>
      </c>
      <c r="M959" s="20">
        <f t="shared" si="1287"/>
        <v>59.528633333333332</v>
      </c>
      <c r="N959" s="16">
        <f t="shared" si="1288"/>
        <v>90374.538695637224</v>
      </c>
      <c r="O959" s="16">
        <f t="shared" si="1289"/>
        <v>110918.68954939891</v>
      </c>
      <c r="P959" s="22">
        <f t="shared" si="1280"/>
        <v>0.50912670328710907</v>
      </c>
      <c r="Q959" s="11">
        <f t="shared" si="1281"/>
        <v>5222.4300409437756</v>
      </c>
      <c r="R959" s="7">
        <f t="shared" si="1285"/>
        <v>939</v>
      </c>
      <c r="S959" s="11">
        <f t="shared" si="1282"/>
        <v>9054.4367483029473</v>
      </c>
      <c r="T959" s="11">
        <f t="shared" si="1283"/>
        <v>11770.767772793832</v>
      </c>
      <c r="AB959" s="4">
        <f>SUM(U959:AA959)+15</f>
        <v>15</v>
      </c>
      <c r="AC959" s="3">
        <f t="shared" si="1267"/>
        <v>17</v>
      </c>
      <c r="AD959" s="42">
        <f t="shared" si="1268"/>
        <v>55.482999999999997</v>
      </c>
      <c r="AE959" s="3">
        <f t="shared" si="1269"/>
        <v>59</v>
      </c>
      <c r="AF959" s="42">
        <f t="shared" si="1270"/>
        <v>31.718</v>
      </c>
      <c r="AJ959" s="3">
        <v>9</v>
      </c>
      <c r="AK959" s="3">
        <v>1</v>
      </c>
      <c r="AL959" t="s">
        <v>188</v>
      </c>
    </row>
    <row r="960" spans="1:38" x14ac:dyDescent="0.2">
      <c r="B960" s="4">
        <v>8</v>
      </c>
      <c r="C960" s="13" t="s">
        <v>1335</v>
      </c>
      <c r="D960" s="29">
        <v>1620333</v>
      </c>
      <c r="E960" s="29">
        <v>6603189</v>
      </c>
      <c r="F960" s="23">
        <v>17</v>
      </c>
      <c r="G960" s="10">
        <v>55</v>
      </c>
      <c r="H960" s="38">
        <v>54.84</v>
      </c>
      <c r="I960" s="8">
        <v>59</v>
      </c>
      <c r="J960" s="8">
        <v>31</v>
      </c>
      <c r="K960" s="17">
        <v>54</v>
      </c>
      <c r="L960" s="20">
        <f t="shared" si="1286"/>
        <v>17.931899999999999</v>
      </c>
      <c r="M960" s="20">
        <f t="shared" si="1287"/>
        <v>59.531666666666666</v>
      </c>
      <c r="N960" s="16">
        <f t="shared" si="1288"/>
        <v>90360.363374767883</v>
      </c>
      <c r="O960" s="16">
        <f t="shared" si="1289"/>
        <v>110918.93390072511</v>
      </c>
      <c r="P960" s="22">
        <f t="shared" si="1280"/>
        <v>0.52841839483500186</v>
      </c>
      <c r="Q960" s="11">
        <f t="shared" si="1281"/>
        <v>5222.9584593386107</v>
      </c>
      <c r="R960" s="7">
        <f t="shared" si="1285"/>
        <v>940</v>
      </c>
      <c r="S960" s="11">
        <f t="shared" si="1282"/>
        <v>9045.7195444715508</v>
      </c>
      <c r="T960" s="11">
        <f t="shared" si="1283"/>
        <v>11759.435407813016</v>
      </c>
      <c r="AB960" s="4">
        <f>SUM(U960:AA960)+15</f>
        <v>15</v>
      </c>
      <c r="AC960" s="3">
        <f t="shared" si="1267"/>
        <v>17</v>
      </c>
      <c r="AD960" s="42">
        <f t="shared" si="1268"/>
        <v>55.914000000000001</v>
      </c>
      <c r="AE960" s="3">
        <f t="shared" si="1269"/>
        <v>59</v>
      </c>
      <c r="AF960" s="42">
        <f t="shared" si="1270"/>
        <v>31.9</v>
      </c>
      <c r="AJ960" s="3">
        <v>8</v>
      </c>
      <c r="AK960" s="3">
        <v>1</v>
      </c>
      <c r="AL960" t="s">
        <v>320</v>
      </c>
    </row>
    <row r="961" spans="2:38" x14ac:dyDescent="0.2">
      <c r="B961" s="4">
        <v>7</v>
      </c>
      <c r="C961" s="13" t="s">
        <v>1336</v>
      </c>
      <c r="D961" s="29">
        <v>1620346</v>
      </c>
      <c r="E961" s="29">
        <v>6603617</v>
      </c>
      <c r="F961" s="23">
        <v>17</v>
      </c>
      <c r="G961" s="10">
        <v>55</v>
      </c>
      <c r="H961" s="38">
        <v>56.52</v>
      </c>
      <c r="I961" s="8">
        <v>59</v>
      </c>
      <c r="J961" s="8">
        <v>32</v>
      </c>
      <c r="K961" s="17">
        <v>7.8</v>
      </c>
      <c r="L961" s="20">
        <f t="shared" si="1286"/>
        <v>17.932366666666667</v>
      </c>
      <c r="M961" s="20">
        <f t="shared" si="1287"/>
        <v>59.535499999999999</v>
      </c>
      <c r="N961" s="16">
        <f t="shared" si="1288"/>
        <v>90358.736809233218</v>
      </c>
      <c r="O961" s="16">
        <f t="shared" si="1289"/>
        <v>110918.98111210958</v>
      </c>
      <c r="P961" s="22">
        <f t="shared" si="1280"/>
        <v>0.42819738439182459</v>
      </c>
      <c r="Q961" s="11">
        <f t="shared" si="1281"/>
        <v>5223.3866567230025</v>
      </c>
      <c r="R961" s="7">
        <f t="shared" si="1285"/>
        <v>941</v>
      </c>
      <c r="S961" s="11">
        <f t="shared" si="1282"/>
        <v>9036.8474783688071</v>
      </c>
      <c r="T961" s="11">
        <f t="shared" si="1283"/>
        <v>11747.901721879449</v>
      </c>
      <c r="AB961" s="4">
        <f t="shared" si="1290"/>
        <v>0</v>
      </c>
      <c r="AC961" s="3">
        <f t="shared" si="1267"/>
        <v>17</v>
      </c>
      <c r="AD961" s="42">
        <f t="shared" si="1268"/>
        <v>55.942</v>
      </c>
      <c r="AE961" s="3">
        <f t="shared" si="1269"/>
        <v>59</v>
      </c>
      <c r="AF961" s="42">
        <f t="shared" si="1270"/>
        <v>32.130000000000003</v>
      </c>
      <c r="AJ961" s="3">
        <v>8</v>
      </c>
      <c r="AL961" s="13" t="s">
        <v>320</v>
      </c>
    </row>
    <row r="962" spans="2:38" x14ac:dyDescent="0.2">
      <c r="B962" s="4">
        <v>9</v>
      </c>
      <c r="C962" s="13" t="s">
        <v>1337</v>
      </c>
      <c r="D962" s="29">
        <v>1620426</v>
      </c>
      <c r="E962" s="29">
        <v>6603933</v>
      </c>
      <c r="F962" s="23">
        <v>17</v>
      </c>
      <c r="G962" s="10">
        <v>56</v>
      </c>
      <c r="H962" s="38">
        <v>2.2799999999999998</v>
      </c>
      <c r="I962" s="8">
        <v>59</v>
      </c>
      <c r="J962" s="8">
        <v>32</v>
      </c>
      <c r="K962" s="17">
        <v>17.940000000000001</v>
      </c>
      <c r="L962" s="20">
        <f t="shared" si="1286"/>
        <v>17.933966666666667</v>
      </c>
      <c r="M962" s="20">
        <f t="shared" si="1287"/>
        <v>59.538316666666667</v>
      </c>
      <c r="N962" s="16">
        <f t="shared" si="1288"/>
        <v>90355.136156901528</v>
      </c>
      <c r="O962" s="16">
        <f t="shared" si="1289"/>
        <v>110919.04121127598</v>
      </c>
      <c r="P962" s="22">
        <f t="shared" si="1280"/>
        <v>0.32596932371006937</v>
      </c>
      <c r="Q962" s="11">
        <f t="shared" si="1281"/>
        <v>5223.7126260467121</v>
      </c>
      <c r="R962" s="7">
        <f t="shared" si="1285"/>
        <v>942</v>
      </c>
      <c r="S962" s="11">
        <f t="shared" si="1282"/>
        <v>9027.8175745265908</v>
      </c>
      <c r="T962" s="11">
        <f t="shared" si="1283"/>
        <v>11736.162846884568</v>
      </c>
      <c r="AA962" s="4">
        <v>9</v>
      </c>
      <c r="AB962" s="4">
        <f>SUM(U962:AA962)+10</f>
        <v>19</v>
      </c>
      <c r="AC962" s="3">
        <f t="shared" si="1267"/>
        <v>17</v>
      </c>
      <c r="AD962" s="42">
        <f t="shared" si="1268"/>
        <v>56.037999999999997</v>
      </c>
      <c r="AE962" s="3">
        <f t="shared" si="1269"/>
        <v>59</v>
      </c>
      <c r="AF962" s="42">
        <f t="shared" si="1270"/>
        <v>32.298999999999999</v>
      </c>
      <c r="AJ962" s="3">
        <v>9</v>
      </c>
      <c r="AK962" s="3">
        <v>1</v>
      </c>
      <c r="AL962" s="13" t="s">
        <v>320</v>
      </c>
    </row>
    <row r="963" spans="2:38" x14ac:dyDescent="0.2">
      <c r="B963" s="4">
        <v>9</v>
      </c>
      <c r="C963" s="13" t="s">
        <v>1339</v>
      </c>
      <c r="D963" s="29">
        <v>1619441</v>
      </c>
      <c r="E963" s="29">
        <v>6603994</v>
      </c>
      <c r="F963" s="23">
        <v>17</v>
      </c>
      <c r="G963" s="10">
        <v>54</v>
      </c>
      <c r="H963" s="38">
        <v>59.7</v>
      </c>
      <c r="I963" s="8">
        <v>59</v>
      </c>
      <c r="J963" s="8">
        <v>32</v>
      </c>
      <c r="K963" s="17">
        <v>20.440000000000001</v>
      </c>
      <c r="L963" s="20">
        <f t="shared" si="1286"/>
        <v>17.916583333333332</v>
      </c>
      <c r="M963" s="20">
        <f t="shared" si="1287"/>
        <v>59.539011111111108</v>
      </c>
      <c r="N963" s="16">
        <f t="shared" si="1288"/>
        <v>90387.825059651455</v>
      </c>
      <c r="O963" s="16">
        <f t="shared" si="1289"/>
        <v>110918.7720245419</v>
      </c>
      <c r="P963" s="22">
        <f t="shared" si="1280"/>
        <v>0.98688702494257163</v>
      </c>
      <c r="Q963" s="11">
        <f t="shared" si="1281"/>
        <v>5224.699513071655</v>
      </c>
      <c r="R963" s="7">
        <f t="shared" si="1285"/>
        <v>943</v>
      </c>
      <c r="S963" s="11">
        <f t="shared" si="1282"/>
        <v>9019.9478338076933</v>
      </c>
      <c r="T963" s="11">
        <f t="shared" si="1283"/>
        <v>11725.932183950003</v>
      </c>
      <c r="AB963" s="4">
        <f>SUM(U963:AA963)+10</f>
        <v>10</v>
      </c>
      <c r="AC963" s="3">
        <f t="shared" si="1267"/>
        <v>17</v>
      </c>
      <c r="AD963" s="42">
        <f t="shared" si="1268"/>
        <v>54.994999999999997</v>
      </c>
      <c r="AE963" s="3">
        <f t="shared" si="1269"/>
        <v>59</v>
      </c>
      <c r="AF963" s="42">
        <f t="shared" si="1270"/>
        <v>32.340666666666664</v>
      </c>
      <c r="AJ963" s="3">
        <v>9</v>
      </c>
      <c r="AK963" s="3">
        <v>1</v>
      </c>
      <c r="AL963" s="13" t="s">
        <v>2544</v>
      </c>
    </row>
    <row r="964" spans="2:38" x14ac:dyDescent="0.2">
      <c r="B964" s="4">
        <v>8</v>
      </c>
      <c r="C964" s="13" t="s">
        <v>1343</v>
      </c>
      <c r="D964" s="29">
        <v>1619451</v>
      </c>
      <c r="E964" s="29">
        <v>6604056</v>
      </c>
      <c r="F964" s="23">
        <v>17</v>
      </c>
      <c r="G964" s="10">
        <v>55</v>
      </c>
      <c r="H964" s="38">
        <v>0.48</v>
      </c>
      <c r="I964" s="8">
        <v>59</v>
      </c>
      <c r="J964" s="8">
        <v>32</v>
      </c>
      <c r="K964" s="17">
        <v>22.92</v>
      </c>
      <c r="L964" s="20">
        <f t="shared" ref="L964" si="1296">(H964/60+G964)/60+F964</f>
        <v>17.916799999999999</v>
      </c>
      <c r="M964" s="20">
        <f t="shared" ref="M964" si="1297">(K964/60+J964)/60+I964</f>
        <v>59.539700000000003</v>
      </c>
      <c r="N964" s="16">
        <f t="shared" ref="N964" si="1298">D964/L964</f>
        <v>90387.29014109663</v>
      </c>
      <c r="O964" s="16">
        <f t="shared" ref="O964" si="1299">E964/M964</f>
        <v>110918.52998923407</v>
      </c>
      <c r="P964" s="22">
        <f t="shared" si="1280"/>
        <v>6.2801273872430327E-2</v>
      </c>
      <c r="Q964" s="11">
        <f t="shared" si="1281"/>
        <v>5224.7623143455276</v>
      </c>
      <c r="R964" s="7">
        <f t="shared" si="1285"/>
        <v>944</v>
      </c>
      <c r="S964" s="11">
        <f t="shared" si="1282"/>
        <v>9010.5011099094481</v>
      </c>
      <c r="T964" s="11">
        <f t="shared" si="1283"/>
        <v>11713.651442882283</v>
      </c>
      <c r="W964" s="4">
        <v>7</v>
      </c>
      <c r="AB964" s="4">
        <f t="shared" ref="AB964" si="1300">SUM(U964:AA964)</f>
        <v>7</v>
      </c>
      <c r="AC964" s="3">
        <f t="shared" ref="AC964" si="1301">F964</f>
        <v>17</v>
      </c>
      <c r="AD964" s="42">
        <f t="shared" ref="AD964" si="1302">G964+H964/60</f>
        <v>55.008000000000003</v>
      </c>
      <c r="AE964" s="3">
        <f t="shared" ref="AE964" si="1303">I964</f>
        <v>59</v>
      </c>
      <c r="AF964" s="42">
        <f t="shared" ref="AF964" si="1304">J964+K964/60</f>
        <v>32.381999999999998</v>
      </c>
      <c r="AJ964" s="3">
        <v>9</v>
      </c>
      <c r="AL964" t="s">
        <v>2546</v>
      </c>
    </row>
    <row r="965" spans="2:38" x14ac:dyDescent="0.2">
      <c r="B965" s="4">
        <v>8</v>
      </c>
      <c r="C965" s="13" t="s">
        <v>1342</v>
      </c>
      <c r="D965" s="29">
        <v>1619834</v>
      </c>
      <c r="E965" s="29">
        <v>6603830</v>
      </c>
      <c r="F965" s="23">
        <v>17</v>
      </c>
      <c r="G965" s="10">
        <v>55</v>
      </c>
      <c r="H965" s="38">
        <v>24.36</v>
      </c>
      <c r="I965" s="8">
        <v>59</v>
      </c>
      <c r="J965" s="8">
        <v>32</v>
      </c>
      <c r="K965" s="17">
        <v>15.24</v>
      </c>
      <c r="L965" s="20">
        <f t="shared" ref="L965" si="1305">(H965/60+G965)/60+F965</f>
        <v>17.923433333333332</v>
      </c>
      <c r="M965" s="20">
        <f t="shared" ref="M965" si="1306">(K965/60+J965)/60+I965</f>
        <v>59.537566666666663</v>
      </c>
      <c r="N965" s="16">
        <f t="shared" ref="N965" si="1307">D965/L965</f>
        <v>90375.207131074232</v>
      </c>
      <c r="O965" s="16">
        <f t="shared" ref="O965" si="1308">E965/M965</f>
        <v>110918.70846809886</v>
      </c>
      <c r="P965" s="22">
        <f t="shared" si="1280"/>
        <v>0.44470776921479571</v>
      </c>
      <c r="Q965" s="11">
        <f t="shared" si="1281"/>
        <v>5225.2070221147424</v>
      </c>
      <c r="R965" s="7">
        <f t="shared" si="1285"/>
        <v>945</v>
      </c>
      <c r="S965" s="11">
        <f t="shared" si="1282"/>
        <v>9001.7323089976726</v>
      </c>
      <c r="T965" s="11">
        <f t="shared" si="1283"/>
        <v>11702.252001696976</v>
      </c>
      <c r="AB965" s="4">
        <f t="shared" ref="AB965" si="1309">SUM(U965:AA965)</f>
        <v>0</v>
      </c>
      <c r="AC965" s="3">
        <f t="shared" ref="AC965" si="1310">F965</f>
        <v>17</v>
      </c>
      <c r="AD965" s="42">
        <f t="shared" ref="AD965" si="1311">G965+H965/60</f>
        <v>55.405999999999999</v>
      </c>
      <c r="AE965" s="3">
        <f t="shared" ref="AE965" si="1312">I965</f>
        <v>59</v>
      </c>
      <c r="AF965" s="42">
        <f t="shared" ref="AF965" si="1313">J965+K965/60</f>
        <v>32.253999999999998</v>
      </c>
      <c r="AJ965" s="3">
        <v>9</v>
      </c>
      <c r="AL965" t="s">
        <v>222</v>
      </c>
    </row>
    <row r="966" spans="2:38" x14ac:dyDescent="0.2">
      <c r="B966" s="4">
        <v>8</v>
      </c>
      <c r="C966" s="13" t="s">
        <v>1340</v>
      </c>
      <c r="D966" s="29">
        <v>1619883</v>
      </c>
      <c r="E966" s="29">
        <v>6603856</v>
      </c>
      <c r="F966" s="23">
        <v>17</v>
      </c>
      <c r="G966" s="10">
        <v>55</v>
      </c>
      <c r="H966" s="38">
        <v>27.54</v>
      </c>
      <c r="I966" s="8">
        <v>59</v>
      </c>
      <c r="J966" s="8">
        <v>32</v>
      </c>
      <c r="K966" s="17">
        <v>15.96</v>
      </c>
      <c r="L966" s="20">
        <f t="shared" si="1286"/>
        <v>17.924316666666666</v>
      </c>
      <c r="M966" s="20">
        <f t="shared" si="1287"/>
        <v>59.53776666666667</v>
      </c>
      <c r="N966" s="16">
        <f t="shared" si="1288"/>
        <v>90373.487041347005</v>
      </c>
      <c r="O966" s="16">
        <f t="shared" si="1289"/>
        <v>110918.77256620867</v>
      </c>
      <c r="P966" s="22">
        <f t="shared" si="1280"/>
        <v>5.5470712993434652E-2</v>
      </c>
      <c r="Q966" s="11">
        <f t="shared" si="1281"/>
        <v>5225.2624928277355</v>
      </c>
      <c r="R966" s="7">
        <f t="shared" si="1285"/>
        <v>946</v>
      </c>
      <c r="S966" s="11">
        <f t="shared" si="1282"/>
        <v>8992.3121969593594</v>
      </c>
      <c r="T966" s="11">
        <f t="shared" si="1283"/>
        <v>11690.005856047168</v>
      </c>
      <c r="AB966" s="4">
        <f t="shared" si="1290"/>
        <v>0</v>
      </c>
      <c r="AC966" s="3">
        <f t="shared" si="1267"/>
        <v>17</v>
      </c>
      <c r="AD966" s="42">
        <f t="shared" si="1268"/>
        <v>55.459000000000003</v>
      </c>
      <c r="AE966" s="3">
        <f t="shared" si="1269"/>
        <v>59</v>
      </c>
      <c r="AF966" s="42">
        <f t="shared" si="1270"/>
        <v>32.265999999999998</v>
      </c>
      <c r="AJ966" s="3">
        <v>9</v>
      </c>
      <c r="AL966" t="s">
        <v>222</v>
      </c>
    </row>
    <row r="967" spans="2:38" x14ac:dyDescent="0.2">
      <c r="B967" s="4">
        <v>8</v>
      </c>
      <c r="C967" s="13" t="s">
        <v>2884</v>
      </c>
      <c r="D967" s="29">
        <v>1619890</v>
      </c>
      <c r="E967" s="29">
        <v>6603825</v>
      </c>
      <c r="F967" s="23"/>
      <c r="G967" s="10"/>
      <c r="H967" s="38"/>
      <c r="I967" s="8"/>
      <c r="J967" s="8"/>
      <c r="K967" s="17"/>
      <c r="L967" s="20"/>
      <c r="M967" s="20"/>
      <c r="N967" s="16"/>
      <c r="O967" s="16"/>
      <c r="P967" s="22">
        <f t="shared" si="1280"/>
        <v>3.1780497164141407E-2</v>
      </c>
      <c r="Q967" s="11">
        <f t="shared" si="1281"/>
        <v>5225.2942733248992</v>
      </c>
      <c r="R967" s="7">
        <f t="shared" si="1285"/>
        <v>947</v>
      </c>
      <c r="S967" s="11">
        <f t="shared" si="1282"/>
        <v>8982.8712534033111</v>
      </c>
      <c r="T967" s="11">
        <f t="shared" si="1283"/>
        <v>11677.732629424305</v>
      </c>
      <c r="AB967" s="4">
        <f t="shared" ref="AB967" si="1314">SUM(U967:AA967)</f>
        <v>0</v>
      </c>
      <c r="AC967" s="3">
        <f t="shared" ref="AC967" si="1315">F967</f>
        <v>0</v>
      </c>
      <c r="AD967" s="42">
        <f t="shared" ref="AD967" si="1316">G967+H967/60</f>
        <v>0</v>
      </c>
      <c r="AE967" s="3">
        <f t="shared" ref="AE967" si="1317">I967</f>
        <v>0</v>
      </c>
      <c r="AF967" s="42">
        <f t="shared" ref="AF967" si="1318">J967+K967/60</f>
        <v>0</v>
      </c>
      <c r="AJ967" s="3">
        <v>9</v>
      </c>
      <c r="AL967" t="s">
        <v>195</v>
      </c>
    </row>
    <row r="968" spans="2:38" x14ac:dyDescent="0.2">
      <c r="B968" s="4">
        <v>7</v>
      </c>
      <c r="C968" s="13" t="s">
        <v>1341</v>
      </c>
      <c r="D968" s="29">
        <v>1619760</v>
      </c>
      <c r="E968" s="29">
        <v>6603809</v>
      </c>
      <c r="F968" s="23">
        <v>17</v>
      </c>
      <c r="G968" s="10">
        <v>55</v>
      </c>
      <c r="H968" s="38">
        <v>19.62</v>
      </c>
      <c r="I968" s="8">
        <v>59</v>
      </c>
      <c r="J968" s="8">
        <v>32</v>
      </c>
      <c r="K968" s="17">
        <v>14.58</v>
      </c>
      <c r="L968" s="20">
        <f t="shared" si="1286"/>
        <v>17.922116666666668</v>
      </c>
      <c r="M968" s="20">
        <f t="shared" si="1287"/>
        <v>59.537383333333331</v>
      </c>
      <c r="N968" s="16">
        <f t="shared" si="1288"/>
        <v>90377.717661697316</v>
      </c>
      <c r="O968" s="16">
        <f t="shared" si="1289"/>
        <v>110918.69730026765</v>
      </c>
      <c r="P968" s="22">
        <f t="shared" si="1280"/>
        <v>0.13098091464026354</v>
      </c>
      <c r="Q968" s="11">
        <f t="shared" si="1281"/>
        <v>5225.4252542395398</v>
      </c>
      <c r="R968" s="7">
        <f t="shared" si="1285"/>
        <v>948</v>
      </c>
      <c r="S968" s="11">
        <f t="shared" si="1282"/>
        <v>8973.6205842847794</v>
      </c>
      <c r="T968" s="11">
        <f t="shared" si="1283"/>
        <v>11665.706759570214</v>
      </c>
      <c r="AA968" s="4">
        <v>9</v>
      </c>
      <c r="AB968" s="4">
        <f t="shared" si="1290"/>
        <v>9</v>
      </c>
      <c r="AC968" s="3">
        <f t="shared" si="1267"/>
        <v>17</v>
      </c>
      <c r="AD968" s="42">
        <f t="shared" si="1268"/>
        <v>55.326999999999998</v>
      </c>
      <c r="AE968" s="3">
        <f t="shared" si="1269"/>
        <v>59</v>
      </c>
      <c r="AF968" s="42">
        <f t="shared" si="1270"/>
        <v>32.243000000000002</v>
      </c>
      <c r="AJ968" s="3">
        <v>8</v>
      </c>
      <c r="AL968" t="s">
        <v>2545</v>
      </c>
    </row>
    <row r="969" spans="2:38" x14ac:dyDescent="0.2">
      <c r="B969" s="4">
        <v>9</v>
      </c>
      <c r="C969" s="13" t="s">
        <v>1344</v>
      </c>
      <c r="D969" s="29">
        <v>1618572</v>
      </c>
      <c r="E969" s="29">
        <v>6602378</v>
      </c>
      <c r="F969" s="23">
        <v>17</v>
      </c>
      <c r="G969" s="10">
        <v>54</v>
      </c>
      <c r="H969" s="38">
        <v>1.26</v>
      </c>
      <c r="I969" s="8">
        <v>59</v>
      </c>
      <c r="J969" s="8">
        <v>31</v>
      </c>
      <c r="K969" s="17">
        <v>29.64</v>
      </c>
      <c r="L969" s="20">
        <f t="shared" si="1286"/>
        <v>17.90035</v>
      </c>
      <c r="M969" s="20">
        <f t="shared" si="1287"/>
        <v>59.524900000000002</v>
      </c>
      <c r="N969" s="16">
        <f t="shared" si="1288"/>
        <v>90421.248746532889</v>
      </c>
      <c r="O969" s="16">
        <f t="shared" si="1289"/>
        <v>110917.9183837352</v>
      </c>
      <c r="P969" s="22">
        <f t="shared" si="1280"/>
        <v>1.8598669307238085</v>
      </c>
      <c r="Q969" s="11">
        <f t="shared" si="1281"/>
        <v>5227.2851211702637</v>
      </c>
      <c r="R969" s="7">
        <f t="shared" si="1285"/>
        <v>949</v>
      </c>
      <c r="S969" s="11">
        <f t="shared" si="1282"/>
        <v>8967.3552974343402</v>
      </c>
      <c r="T969" s="11">
        <f t="shared" si="1283"/>
        <v>11657.561886664642</v>
      </c>
      <c r="V969" s="4">
        <v>9</v>
      </c>
      <c r="W969" s="4">
        <v>9</v>
      </c>
      <c r="AB969" s="4">
        <f t="shared" si="1290"/>
        <v>18</v>
      </c>
      <c r="AC969" s="3">
        <f t="shared" si="1267"/>
        <v>17</v>
      </c>
      <c r="AD969" s="42">
        <f t="shared" si="1268"/>
        <v>54.021000000000001</v>
      </c>
      <c r="AE969" s="3">
        <f t="shared" si="1269"/>
        <v>59</v>
      </c>
      <c r="AF969" s="42">
        <f t="shared" si="1270"/>
        <v>31.494</v>
      </c>
      <c r="AG969" s="4">
        <v>1</v>
      </c>
      <c r="AJ969" s="3">
        <v>9</v>
      </c>
      <c r="AK969" s="3">
        <v>1</v>
      </c>
      <c r="AL969" t="s">
        <v>2547</v>
      </c>
    </row>
    <row r="970" spans="2:38" x14ac:dyDescent="0.2">
      <c r="B970" s="4">
        <v>9</v>
      </c>
      <c r="C970" s="13" t="s">
        <v>3041</v>
      </c>
      <c r="D970" s="29">
        <v>1618529</v>
      </c>
      <c r="E970" s="29">
        <v>6602319</v>
      </c>
      <c r="F970" s="23">
        <v>17</v>
      </c>
      <c r="G970" s="10">
        <v>53</v>
      </c>
      <c r="H970" s="38">
        <v>58.4</v>
      </c>
      <c r="I970" s="8">
        <v>59</v>
      </c>
      <c r="J970" s="8">
        <v>31</v>
      </c>
      <c r="K970" s="17">
        <v>27.7</v>
      </c>
      <c r="L970" s="20">
        <f t="shared" si="1286"/>
        <v>17.899555555555555</v>
      </c>
      <c r="M970" s="20">
        <f t="shared" si="1287"/>
        <v>59.524361111111112</v>
      </c>
      <c r="N970" s="16">
        <f t="shared" si="1288"/>
        <v>90422.859661319962</v>
      </c>
      <c r="O970" s="16">
        <f t="shared" si="1289"/>
        <v>110917.93136050273</v>
      </c>
      <c r="P970" s="22">
        <f t="shared" ref="P970:P972" si="1319">SQRT(POWER(D970-D969,2)+POWER(E970-E969,2))/1000</f>
        <v>7.3006848993775922E-2</v>
      </c>
      <c r="Q970" s="11">
        <f t="shared" ref="Q970:Q972" si="1320">Q969+P970</f>
        <v>5227.3581280192575</v>
      </c>
      <c r="R970" s="7">
        <f t="shared" si="1285"/>
        <v>950</v>
      </c>
      <c r="S970" s="11">
        <f t="shared" ref="S970:S972" si="1321">Q970/R970*1628</f>
        <v>8958.0410867530009</v>
      </c>
      <c r="T970" s="11">
        <f t="shared" ref="T970:T972" si="1322">S970*1.3</f>
        <v>11645.453412778901</v>
      </c>
      <c r="AB970" s="4">
        <f t="shared" ref="AB970" si="1323">SUM(U970:AA970)</f>
        <v>0</v>
      </c>
      <c r="AC970" s="3">
        <f t="shared" si="1267"/>
        <v>17</v>
      </c>
      <c r="AD970" s="42">
        <f t="shared" si="1268"/>
        <v>53.973333333333336</v>
      </c>
      <c r="AE970" s="3">
        <f t="shared" si="1269"/>
        <v>59</v>
      </c>
      <c r="AF970" s="42">
        <f t="shared" si="1270"/>
        <v>31.461666666666666</v>
      </c>
      <c r="AG970" s="4">
        <v>1</v>
      </c>
      <c r="AJ970" s="3">
        <v>9</v>
      </c>
      <c r="AK970" s="3" t="s">
        <v>2998</v>
      </c>
      <c r="AL970" t="s">
        <v>565</v>
      </c>
    </row>
    <row r="971" spans="2:38" x14ac:dyDescent="0.2">
      <c r="B971" s="4">
        <v>8</v>
      </c>
      <c r="C971" s="13" t="s">
        <v>1345</v>
      </c>
      <c r="D971" s="29">
        <v>1618883</v>
      </c>
      <c r="E971" s="29">
        <v>6601182</v>
      </c>
      <c r="F971" s="23">
        <v>17</v>
      </c>
      <c r="G971" s="10">
        <v>54</v>
      </c>
      <c r="H971" s="38">
        <v>18.600000000000001</v>
      </c>
      <c r="I971" s="8">
        <v>59</v>
      </c>
      <c r="J971" s="8">
        <v>30</v>
      </c>
      <c r="K971" s="17">
        <v>50.64</v>
      </c>
      <c r="L971" s="20">
        <f t="shared" si="1286"/>
        <v>17.905166666666666</v>
      </c>
      <c r="M971" s="20">
        <f t="shared" si="1287"/>
        <v>59.514066666666665</v>
      </c>
      <c r="N971" s="16">
        <f t="shared" si="1288"/>
        <v>90414.293825804474</v>
      </c>
      <c r="O971" s="16">
        <f t="shared" si="1289"/>
        <v>110918.01266031225</v>
      </c>
      <c r="P971" s="22">
        <f t="shared" si="1319"/>
        <v>1.1908337415441335</v>
      </c>
      <c r="Q971" s="11">
        <f t="shared" si="1320"/>
        <v>5228.5489617608018</v>
      </c>
      <c r="R971" s="7">
        <f t="shared" si="1285"/>
        <v>951</v>
      </c>
      <c r="S971" s="11">
        <f t="shared" si="1321"/>
        <v>8950.6600523097641</v>
      </c>
      <c r="T971" s="11">
        <f t="shared" si="1322"/>
        <v>11635.858068002693</v>
      </c>
      <c r="AB971" s="4">
        <f t="shared" si="1290"/>
        <v>0</v>
      </c>
      <c r="AC971" s="3">
        <f t="shared" si="1267"/>
        <v>17</v>
      </c>
      <c r="AD971" s="42">
        <f t="shared" si="1268"/>
        <v>54.31</v>
      </c>
      <c r="AE971" s="3">
        <f t="shared" si="1269"/>
        <v>59</v>
      </c>
      <c r="AF971" s="42">
        <f t="shared" si="1270"/>
        <v>30.844000000000001</v>
      </c>
      <c r="AJ971" s="3">
        <v>9</v>
      </c>
      <c r="AK971" s="3">
        <v>1</v>
      </c>
      <c r="AL971" t="s">
        <v>2548</v>
      </c>
    </row>
    <row r="972" spans="2:38" x14ac:dyDescent="0.2">
      <c r="B972" s="4">
        <v>9</v>
      </c>
      <c r="C972" s="13" t="s">
        <v>1346</v>
      </c>
      <c r="D972" s="29">
        <v>1618900</v>
      </c>
      <c r="E972" s="29">
        <v>6601089</v>
      </c>
      <c r="F972" s="23">
        <v>17</v>
      </c>
      <c r="G972" s="10">
        <v>54</v>
      </c>
      <c r="H972" s="38">
        <v>19.5</v>
      </c>
      <c r="I972" s="8">
        <v>59</v>
      </c>
      <c r="J972" s="8">
        <v>30</v>
      </c>
      <c r="K972" s="17">
        <v>47.64</v>
      </c>
      <c r="L972" s="20">
        <f t="shared" si="1286"/>
        <v>17.905416666666667</v>
      </c>
      <c r="M972" s="20">
        <f t="shared" si="1287"/>
        <v>59.513233333333332</v>
      </c>
      <c r="N972" s="16">
        <f t="shared" si="1288"/>
        <v>90413.98087171014</v>
      </c>
      <c r="O972" s="16">
        <f t="shared" si="1289"/>
        <v>110918.00311079272</v>
      </c>
      <c r="P972" s="22">
        <f t="shared" si="1319"/>
        <v>9.4540996398387936E-2</v>
      </c>
      <c r="Q972" s="11">
        <f t="shared" si="1320"/>
        <v>5228.6435027572006</v>
      </c>
      <c r="R972" s="7">
        <f t="shared" si="1285"/>
        <v>952</v>
      </c>
      <c r="S972" s="11">
        <f t="shared" si="1321"/>
        <v>8941.419771521767</v>
      </c>
      <c r="T972" s="11">
        <f t="shared" si="1322"/>
        <v>11623.845702978297</v>
      </c>
      <c r="AB972" s="4">
        <f t="shared" si="1290"/>
        <v>0</v>
      </c>
      <c r="AC972" s="3">
        <f t="shared" si="1267"/>
        <v>17</v>
      </c>
      <c r="AD972" s="42">
        <f t="shared" si="1268"/>
        <v>54.325000000000003</v>
      </c>
      <c r="AE972" s="3">
        <f t="shared" si="1269"/>
        <v>59</v>
      </c>
      <c r="AF972" s="42">
        <f t="shared" si="1270"/>
        <v>30.794</v>
      </c>
      <c r="AJ972" s="3">
        <v>9</v>
      </c>
      <c r="AK972" s="3">
        <v>2</v>
      </c>
      <c r="AL972" t="s">
        <v>2549</v>
      </c>
    </row>
    <row r="973" spans="2:38" x14ac:dyDescent="0.2">
      <c r="B973" s="4">
        <v>9</v>
      </c>
      <c r="C973" s="13" t="s">
        <v>1347</v>
      </c>
      <c r="D973" s="29">
        <v>1618982</v>
      </c>
      <c r="E973" s="29">
        <v>6600978</v>
      </c>
      <c r="F973" s="23">
        <v>17</v>
      </c>
      <c r="G973" s="10">
        <v>54</v>
      </c>
      <c r="H973" s="38">
        <v>24.48</v>
      </c>
      <c r="I973" s="8">
        <v>59</v>
      </c>
      <c r="J973" s="8">
        <v>30</v>
      </c>
      <c r="K973" s="17">
        <v>43.98</v>
      </c>
      <c r="L973" s="20">
        <f t="shared" si="1286"/>
        <v>17.9068</v>
      </c>
      <c r="M973" s="20">
        <f t="shared" si="1287"/>
        <v>59.512216666666667</v>
      </c>
      <c r="N973" s="16">
        <f t="shared" si="1288"/>
        <v>90411.575490874966</v>
      </c>
      <c r="O973" s="16">
        <f t="shared" si="1289"/>
        <v>110918.03279606736</v>
      </c>
      <c r="P973" s="22">
        <f t="shared" si="1280"/>
        <v>0.13800362314084366</v>
      </c>
      <c r="Q973" s="11">
        <f t="shared" si="1281"/>
        <v>5228.7815063803419</v>
      </c>
      <c r="R973" s="7">
        <f t="shared" si="1285"/>
        <v>953</v>
      </c>
      <c r="S973" s="11">
        <f t="shared" si="1282"/>
        <v>8932.2731294723981</v>
      </c>
      <c r="T973" s="11">
        <f t="shared" si="1283"/>
        <v>11611.955068314119</v>
      </c>
      <c r="AB973" s="4">
        <f t="shared" si="1290"/>
        <v>0</v>
      </c>
      <c r="AC973" s="3">
        <f t="shared" si="1267"/>
        <v>17</v>
      </c>
      <c r="AD973" s="42">
        <f t="shared" si="1268"/>
        <v>54.408000000000001</v>
      </c>
      <c r="AE973" s="3">
        <f t="shared" si="1269"/>
        <v>59</v>
      </c>
      <c r="AF973" s="42">
        <f t="shared" si="1270"/>
        <v>30.733000000000001</v>
      </c>
      <c r="AJ973" s="3">
        <v>9</v>
      </c>
      <c r="AK973" s="3">
        <v>2</v>
      </c>
      <c r="AL973" t="s">
        <v>2550</v>
      </c>
    </row>
    <row r="974" spans="2:38" x14ac:dyDescent="0.2">
      <c r="B974" s="4">
        <v>8</v>
      </c>
      <c r="C974" s="13" t="s">
        <v>2862</v>
      </c>
      <c r="D974" s="29">
        <v>1618837</v>
      </c>
      <c r="E974" s="29">
        <v>6600450</v>
      </c>
      <c r="F974" s="23"/>
      <c r="G974" s="10"/>
      <c r="H974" s="38"/>
      <c r="I974" s="8"/>
      <c r="J974" s="8"/>
      <c r="K974" s="17"/>
      <c r="L974" s="20"/>
      <c r="M974" s="20"/>
      <c r="N974" s="16"/>
      <c r="O974" s="16"/>
      <c r="P974" s="22">
        <f t="shared" si="1280"/>
        <v>0.54754817139681866</v>
      </c>
      <c r="Q974" s="11">
        <f t="shared" si="1281"/>
        <v>5229.3290545517384</v>
      </c>
      <c r="R974" s="7">
        <f t="shared" si="1285"/>
        <v>954</v>
      </c>
      <c r="S974" s="11">
        <f t="shared" si="1282"/>
        <v>8923.8445501155456</v>
      </c>
      <c r="T974" s="11">
        <f t="shared" si="1283"/>
        <v>11600.99791515021</v>
      </c>
      <c r="AB974" s="4">
        <f t="shared" ref="AB974" si="1324">SUM(U974:AA974)</f>
        <v>0</v>
      </c>
      <c r="AC974" s="3">
        <f t="shared" ref="AC974" si="1325">F974</f>
        <v>0</v>
      </c>
      <c r="AD974" s="42">
        <f t="shared" ref="AD974" si="1326">G974+H974/60</f>
        <v>0</v>
      </c>
      <c r="AE974" s="3">
        <f t="shared" ref="AE974" si="1327">I974</f>
        <v>0</v>
      </c>
      <c r="AF974" s="42">
        <f t="shared" ref="AF974" si="1328">J974+K974/60</f>
        <v>0</v>
      </c>
      <c r="AJ974" s="3">
        <v>9</v>
      </c>
      <c r="AL974" s="13" t="s">
        <v>2975</v>
      </c>
    </row>
    <row r="975" spans="2:38" x14ac:dyDescent="0.2">
      <c r="B975" s="4">
        <v>8</v>
      </c>
      <c r="C975" s="13" t="s">
        <v>1348</v>
      </c>
      <c r="D975" s="29">
        <v>1618825</v>
      </c>
      <c r="E975" s="29">
        <v>6600460</v>
      </c>
      <c r="F975" s="23">
        <v>17</v>
      </c>
      <c r="G975" s="10">
        <v>54</v>
      </c>
      <c r="H975" s="38">
        <v>13.44</v>
      </c>
      <c r="I975" s="8">
        <v>59</v>
      </c>
      <c r="J975" s="8">
        <v>30</v>
      </c>
      <c r="K975" s="17">
        <v>27.42</v>
      </c>
      <c r="L975" s="20">
        <f t="shared" si="1286"/>
        <v>17.903733333333335</v>
      </c>
      <c r="M975" s="20">
        <f t="shared" si="1287"/>
        <v>59.507616666666664</v>
      </c>
      <c r="N975" s="16">
        <f t="shared" si="1288"/>
        <v>90418.292646598842</v>
      </c>
      <c r="O975" s="16">
        <f t="shared" si="1289"/>
        <v>110917.90210608895</v>
      </c>
      <c r="P975" s="22">
        <f t="shared" si="1280"/>
        <v>1.5620499351813307E-2</v>
      </c>
      <c r="Q975" s="11">
        <f t="shared" si="1281"/>
        <v>5229.3446750510902</v>
      </c>
      <c r="R975" s="7">
        <f t="shared" si="1285"/>
        <v>955</v>
      </c>
      <c r="S975" s="11">
        <f t="shared" si="1282"/>
        <v>8914.5268387258384</v>
      </c>
      <c r="T975" s="11">
        <f t="shared" si="1283"/>
        <v>11588.88489034359</v>
      </c>
      <c r="U975" s="4">
        <v>9</v>
      </c>
      <c r="W975" s="4">
        <v>9</v>
      </c>
      <c r="AB975" s="4">
        <f t="shared" si="1290"/>
        <v>18</v>
      </c>
      <c r="AC975" s="3">
        <f t="shared" si="1267"/>
        <v>17</v>
      </c>
      <c r="AD975" s="42">
        <f t="shared" si="1268"/>
        <v>54.223999999999997</v>
      </c>
      <c r="AE975" s="3">
        <f t="shared" si="1269"/>
        <v>59</v>
      </c>
      <c r="AF975" s="42">
        <f t="shared" si="1270"/>
        <v>30.457000000000001</v>
      </c>
      <c r="AJ975" s="3">
        <v>9</v>
      </c>
      <c r="AK975" s="3">
        <v>2</v>
      </c>
      <c r="AL975" t="s">
        <v>389</v>
      </c>
    </row>
    <row r="976" spans="2:38" x14ac:dyDescent="0.2">
      <c r="B976" s="4">
        <v>8</v>
      </c>
      <c r="C976" s="13" t="s">
        <v>1349</v>
      </c>
      <c r="D976" s="29">
        <v>1618861</v>
      </c>
      <c r="E976" s="29">
        <v>6600445</v>
      </c>
      <c r="F976" s="23">
        <v>17</v>
      </c>
      <c r="G976" s="10">
        <v>54</v>
      </c>
      <c r="H976" s="38">
        <v>15.72</v>
      </c>
      <c r="I976" s="8">
        <v>59</v>
      </c>
      <c r="J976" s="8">
        <v>30</v>
      </c>
      <c r="K976" s="17">
        <v>26.88</v>
      </c>
      <c r="L976" s="20">
        <f t="shared" si="1286"/>
        <v>17.904366666666668</v>
      </c>
      <c r="M976" s="20">
        <f t="shared" si="1287"/>
        <v>59.507466666666666</v>
      </c>
      <c r="N976" s="16">
        <f t="shared" si="1288"/>
        <v>90417.104952050795</v>
      </c>
      <c r="O976" s="16">
        <f t="shared" si="1289"/>
        <v>110917.92962675833</v>
      </c>
      <c r="P976" s="22">
        <f t="shared" si="1280"/>
        <v>3.9E-2</v>
      </c>
      <c r="Q976" s="11">
        <f t="shared" si="1281"/>
        <v>5229.38367505109</v>
      </c>
      <c r="R976" s="7">
        <f t="shared" si="1285"/>
        <v>956</v>
      </c>
      <c r="S976" s="11">
        <f t="shared" si="1282"/>
        <v>8905.2684340828182</v>
      </c>
      <c r="T976" s="11">
        <f t="shared" si="1283"/>
        <v>11576.848964307665</v>
      </c>
      <c r="W976" s="4">
        <v>9</v>
      </c>
      <c r="AB976" s="4">
        <f t="shared" si="1290"/>
        <v>9</v>
      </c>
      <c r="AC976" s="3">
        <f t="shared" si="1267"/>
        <v>17</v>
      </c>
      <c r="AD976" s="42">
        <f t="shared" si="1268"/>
        <v>54.262</v>
      </c>
      <c r="AE976" s="3">
        <f t="shared" si="1269"/>
        <v>59</v>
      </c>
      <c r="AF976" s="42">
        <f t="shared" si="1270"/>
        <v>30.448</v>
      </c>
      <c r="AJ976" s="3">
        <v>9</v>
      </c>
      <c r="AL976" t="s">
        <v>389</v>
      </c>
    </row>
    <row r="977" spans="2:38" x14ac:dyDescent="0.2">
      <c r="B977" s="4">
        <v>8</v>
      </c>
      <c r="C977" s="13" t="s">
        <v>1350</v>
      </c>
      <c r="D977" s="29">
        <v>1618618</v>
      </c>
      <c r="E977" s="29">
        <v>6599908</v>
      </c>
      <c r="F977" s="23">
        <v>17</v>
      </c>
      <c r="G977" s="10">
        <v>53</v>
      </c>
      <c r="H977" s="38">
        <v>59.22</v>
      </c>
      <c r="I977" s="8">
        <v>59</v>
      </c>
      <c r="J977" s="8">
        <v>30</v>
      </c>
      <c r="K977" s="17">
        <v>9.7799999999999994</v>
      </c>
      <c r="L977" s="20">
        <f t="shared" si="1286"/>
        <v>17.899783333333332</v>
      </c>
      <c r="M977" s="20">
        <f t="shared" si="1287"/>
        <v>59.502716666666664</v>
      </c>
      <c r="N977" s="16">
        <f t="shared" si="1288"/>
        <v>90426.681142322966</v>
      </c>
      <c r="O977" s="16">
        <f t="shared" si="1289"/>
        <v>110917.7592171562</v>
      </c>
      <c r="P977" s="22">
        <f t="shared" si="1280"/>
        <v>0.58942175053182411</v>
      </c>
      <c r="Q977" s="11">
        <f t="shared" si="1281"/>
        <v>5229.973096801622</v>
      </c>
      <c r="R977" s="7">
        <f t="shared" si="1285"/>
        <v>957</v>
      </c>
      <c r="S977" s="11">
        <f t="shared" si="1282"/>
        <v>8896.9657278924151</v>
      </c>
      <c r="T977" s="11">
        <f t="shared" si="1283"/>
        <v>11566.055446260139</v>
      </c>
      <c r="AB977" s="4">
        <f t="shared" si="1290"/>
        <v>0</v>
      </c>
      <c r="AC977" s="3">
        <f t="shared" si="1267"/>
        <v>17</v>
      </c>
      <c r="AD977" s="42">
        <f t="shared" si="1268"/>
        <v>53.987000000000002</v>
      </c>
      <c r="AE977" s="3">
        <f t="shared" si="1269"/>
        <v>59</v>
      </c>
      <c r="AF977" s="42">
        <f t="shared" si="1270"/>
        <v>30.163</v>
      </c>
      <c r="AG977" s="4">
        <v>1</v>
      </c>
      <c r="AJ977" s="3">
        <v>7</v>
      </c>
      <c r="AL977" t="s">
        <v>589</v>
      </c>
    </row>
    <row r="978" spans="2:38" x14ac:dyDescent="0.2">
      <c r="B978" s="4">
        <v>8</v>
      </c>
      <c r="C978" s="13" t="s">
        <v>1351</v>
      </c>
      <c r="D978" s="29">
        <v>1618630</v>
      </c>
      <c r="E978" s="29">
        <v>6599906</v>
      </c>
      <c r="F978" s="23">
        <v>17</v>
      </c>
      <c r="G978" s="10">
        <v>54</v>
      </c>
      <c r="H978" s="38">
        <v>0</v>
      </c>
      <c r="I978" s="8">
        <v>59</v>
      </c>
      <c r="J978" s="8">
        <v>30</v>
      </c>
      <c r="K978" s="17">
        <v>9.7200000000000006</v>
      </c>
      <c r="L978" s="20">
        <f t="shared" si="1286"/>
        <v>17.899999999999999</v>
      </c>
      <c r="M978" s="20">
        <f t="shared" si="1287"/>
        <v>59.502699999999997</v>
      </c>
      <c r="N978" s="16">
        <f t="shared" si="1288"/>
        <v>90426.256983240237</v>
      </c>
      <c r="O978" s="16">
        <f t="shared" si="1289"/>
        <v>110917.7566732266</v>
      </c>
      <c r="P978" s="22">
        <f t="shared" si="1280"/>
        <v>1.2165525060596439E-2</v>
      </c>
      <c r="Q978" s="11">
        <f t="shared" si="1281"/>
        <v>5229.9852623266825</v>
      </c>
      <c r="R978" s="7">
        <f t="shared" si="1285"/>
        <v>958</v>
      </c>
      <c r="S978" s="11">
        <f t="shared" si="1282"/>
        <v>8887.6993810729</v>
      </c>
      <c r="T978" s="11">
        <f t="shared" si="1283"/>
        <v>11554.00919539477</v>
      </c>
      <c r="U978" s="4">
        <v>9</v>
      </c>
      <c r="AB978" s="4">
        <f t="shared" si="1290"/>
        <v>9</v>
      </c>
      <c r="AC978" s="3">
        <f t="shared" si="1267"/>
        <v>17</v>
      </c>
      <c r="AD978" s="42">
        <f t="shared" si="1268"/>
        <v>54</v>
      </c>
      <c r="AE978" s="3">
        <f t="shared" si="1269"/>
        <v>59</v>
      </c>
      <c r="AF978" s="42">
        <f t="shared" si="1270"/>
        <v>30.161999999999999</v>
      </c>
      <c r="AJ978" s="3">
        <v>7</v>
      </c>
      <c r="AL978" t="s">
        <v>589</v>
      </c>
    </row>
    <row r="979" spans="2:38" x14ac:dyDescent="0.2">
      <c r="B979" s="4">
        <v>7</v>
      </c>
      <c r="C979" s="13" t="s">
        <v>1352</v>
      </c>
      <c r="D979" s="29">
        <v>1618021</v>
      </c>
      <c r="E979" s="29">
        <v>6598924</v>
      </c>
      <c r="F979" s="23">
        <v>17</v>
      </c>
      <c r="G979" s="10">
        <v>53</v>
      </c>
      <c r="H979" s="38">
        <v>19.32</v>
      </c>
      <c r="I979" s="8">
        <v>59</v>
      </c>
      <c r="J979" s="8">
        <v>29</v>
      </c>
      <c r="K979" s="17">
        <v>38.64</v>
      </c>
      <c r="L979" s="20">
        <f t="shared" si="1286"/>
        <v>17.8887</v>
      </c>
      <c r="M979" s="20">
        <f t="shared" si="1287"/>
        <v>59.494066666666669</v>
      </c>
      <c r="N979" s="16">
        <f t="shared" si="1288"/>
        <v>90449.333937066418</v>
      </c>
      <c r="O979" s="16">
        <f t="shared" si="1289"/>
        <v>110917.34637963897</v>
      </c>
      <c r="P979" s="22">
        <f t="shared" si="1280"/>
        <v>1.1555107095998722</v>
      </c>
      <c r="Q979" s="11">
        <f t="shared" si="1281"/>
        <v>5231.1407730362826</v>
      </c>
      <c r="R979" s="7">
        <f t="shared" si="1285"/>
        <v>959</v>
      </c>
      <c r="S979" s="11">
        <f t="shared" si="1282"/>
        <v>8880.3933039656604</v>
      </c>
      <c r="T979" s="11">
        <f t="shared" si="1283"/>
        <v>11544.511295155358</v>
      </c>
      <c r="W979" s="4">
        <v>9</v>
      </c>
      <c r="AB979" s="4">
        <f t="shared" si="1290"/>
        <v>9</v>
      </c>
      <c r="AC979" s="3">
        <f t="shared" si="1267"/>
        <v>17</v>
      </c>
      <c r="AD979" s="42">
        <f t="shared" si="1268"/>
        <v>53.322000000000003</v>
      </c>
      <c r="AE979" s="3">
        <f t="shared" si="1269"/>
        <v>59</v>
      </c>
      <c r="AF979" s="42">
        <f t="shared" si="1270"/>
        <v>29.643999999999998</v>
      </c>
      <c r="AJ979" s="3">
        <v>7</v>
      </c>
      <c r="AL979" t="s">
        <v>2551</v>
      </c>
    </row>
    <row r="980" spans="2:38" x14ac:dyDescent="0.2">
      <c r="B980" s="4">
        <v>7</v>
      </c>
      <c r="C980" s="13" t="s">
        <v>1353</v>
      </c>
      <c r="D980" s="29">
        <v>1618028</v>
      </c>
      <c r="E980" s="29">
        <v>6598955</v>
      </c>
      <c r="F980" s="23">
        <v>17</v>
      </c>
      <c r="G980" s="10">
        <v>53</v>
      </c>
      <c r="H980" s="38">
        <v>19.86</v>
      </c>
      <c r="I980" s="8">
        <v>59</v>
      </c>
      <c r="J980" s="8">
        <v>29</v>
      </c>
      <c r="K980" s="17">
        <v>39.659999999999997</v>
      </c>
      <c r="L980" s="20">
        <f t="shared" si="1286"/>
        <v>17.888850000000001</v>
      </c>
      <c r="M980" s="20">
        <f t="shared" si="1287"/>
        <v>59.494349999999997</v>
      </c>
      <c r="N980" s="16">
        <f t="shared" si="1288"/>
        <v>90448.96681452413</v>
      </c>
      <c r="O980" s="16">
        <f t="shared" si="1289"/>
        <v>110917.33920952158</v>
      </c>
      <c r="P980" s="22">
        <f t="shared" si="1280"/>
        <v>3.1780497164141407E-2</v>
      </c>
      <c r="Q980" s="11">
        <f t="shared" si="1281"/>
        <v>5231.1725535334463</v>
      </c>
      <c r="R980" s="7">
        <f t="shared" si="1285"/>
        <v>960</v>
      </c>
      <c r="S980" s="11">
        <f t="shared" si="1282"/>
        <v>8871.1967887004685</v>
      </c>
      <c r="T980" s="11">
        <f t="shared" si="1283"/>
        <v>11532.55582531061</v>
      </c>
      <c r="V980" s="4">
        <v>7</v>
      </c>
      <c r="W980" s="4">
        <v>7</v>
      </c>
      <c r="AB980" s="4">
        <f t="shared" si="1290"/>
        <v>14</v>
      </c>
      <c r="AC980" s="3">
        <f t="shared" ref="AC980:AC1047" si="1329">F980</f>
        <v>17</v>
      </c>
      <c r="AD980" s="42">
        <f t="shared" ref="AD980:AD1047" si="1330">G980+H980/60</f>
        <v>53.331000000000003</v>
      </c>
      <c r="AE980" s="3">
        <f t="shared" ref="AE980:AE1047" si="1331">I980</f>
        <v>59</v>
      </c>
      <c r="AF980" s="42">
        <f t="shared" ref="AF980:AF1047" si="1332">J980+K980/60</f>
        <v>29.661000000000001</v>
      </c>
      <c r="AJ980" s="3">
        <v>7</v>
      </c>
      <c r="AL980" t="s">
        <v>2552</v>
      </c>
    </row>
    <row r="981" spans="2:38" x14ac:dyDescent="0.2">
      <c r="B981" s="4">
        <v>7</v>
      </c>
      <c r="C981" s="13" t="s">
        <v>1355</v>
      </c>
      <c r="D981" s="29">
        <v>1618167</v>
      </c>
      <c r="E981" s="29">
        <v>6600063</v>
      </c>
      <c r="F981" s="23">
        <v>17</v>
      </c>
      <c r="G981" s="10">
        <v>53</v>
      </c>
      <c r="H981" s="38">
        <v>30.09</v>
      </c>
      <c r="I981" s="8">
        <v>59</v>
      </c>
      <c r="J981" s="8">
        <v>30</v>
      </c>
      <c r="K981" s="17">
        <v>15.3</v>
      </c>
      <c r="L981" s="20">
        <f t="shared" si="1286"/>
        <v>17.891691666666667</v>
      </c>
      <c r="M981" s="20">
        <f t="shared" si="1287"/>
        <v>59.504249999999999</v>
      </c>
      <c r="N981" s="16">
        <f t="shared" si="1288"/>
        <v>90442.370131760414</v>
      </c>
      <c r="O981" s="16">
        <f t="shared" si="1289"/>
        <v>110917.50589243625</v>
      </c>
      <c r="P981" s="22">
        <f t="shared" si="1280"/>
        <v>1.1166848257229969</v>
      </c>
      <c r="Q981" s="11">
        <f t="shared" si="1281"/>
        <v>5232.2892383591688</v>
      </c>
      <c r="R981" s="7">
        <f t="shared" si="1285"/>
        <v>961</v>
      </c>
      <c r="S981" s="11">
        <f t="shared" si="1282"/>
        <v>8863.8573153472698</v>
      </c>
      <c r="T981" s="11">
        <f t="shared" si="1283"/>
        <v>11523.014509951452</v>
      </c>
      <c r="AA981" s="4">
        <v>9</v>
      </c>
      <c r="AB981" s="4">
        <f t="shared" si="1290"/>
        <v>9</v>
      </c>
      <c r="AC981" s="3">
        <f t="shared" si="1329"/>
        <v>17</v>
      </c>
      <c r="AD981" s="42">
        <f t="shared" si="1330"/>
        <v>53.5015</v>
      </c>
      <c r="AE981" s="3">
        <f t="shared" si="1331"/>
        <v>59</v>
      </c>
      <c r="AF981" s="42">
        <f t="shared" si="1332"/>
        <v>30.254999999999999</v>
      </c>
      <c r="AJ981" s="3">
        <v>9</v>
      </c>
      <c r="AL981" t="s">
        <v>589</v>
      </c>
    </row>
    <row r="982" spans="2:38" x14ac:dyDescent="0.2">
      <c r="B982" s="4">
        <v>8</v>
      </c>
      <c r="C982" s="13" t="s">
        <v>1356</v>
      </c>
      <c r="D982" s="29">
        <v>1617825</v>
      </c>
      <c r="E982" s="29">
        <v>6600990</v>
      </c>
      <c r="F982" s="23">
        <v>17</v>
      </c>
      <c r="G982" s="10">
        <v>53</v>
      </c>
      <c r="H982" s="38">
        <v>10.98</v>
      </c>
      <c r="I982" s="8">
        <v>59</v>
      </c>
      <c r="J982" s="8">
        <v>30</v>
      </c>
      <c r="K982" s="17">
        <v>45.54</v>
      </c>
      <c r="L982" s="20">
        <f t="shared" ref="L982:L995" si="1333">(H982/60+G982)/60+F982</f>
        <v>17.886383333333335</v>
      </c>
      <c r="M982" s="20">
        <f t="shared" ref="M982:M995" si="1334">(K982/60+J982)/60+I982</f>
        <v>59.512650000000001</v>
      </c>
      <c r="N982" s="16">
        <f t="shared" ref="N982:N995" si="1335">D982/L982</f>
        <v>90450.090991005258</v>
      </c>
      <c r="O982" s="16">
        <f t="shared" ref="O982:O995" si="1336">E982/M982</f>
        <v>110917.4267991763</v>
      </c>
      <c r="P982" s="22">
        <f t="shared" si="1280"/>
        <v>0.98807540198104316</v>
      </c>
      <c r="Q982" s="11">
        <f t="shared" si="1281"/>
        <v>5233.2773137611503</v>
      </c>
      <c r="R982" s="7">
        <f t="shared" si="1285"/>
        <v>962</v>
      </c>
      <c r="S982" s="11">
        <f t="shared" si="1282"/>
        <v>8856.3154540573305</v>
      </c>
      <c r="T982" s="11">
        <f t="shared" si="1283"/>
        <v>11513.21009027453</v>
      </c>
      <c r="AB982" s="4">
        <f t="shared" ref="AB982:AB996" si="1337">SUM(U982:AA982)</f>
        <v>0</v>
      </c>
      <c r="AC982" s="3">
        <f t="shared" si="1329"/>
        <v>17</v>
      </c>
      <c r="AD982" s="42">
        <f t="shared" si="1330"/>
        <v>53.183</v>
      </c>
      <c r="AE982" s="3">
        <f t="shared" si="1331"/>
        <v>59</v>
      </c>
      <c r="AF982" s="42">
        <f t="shared" si="1332"/>
        <v>30.759</v>
      </c>
      <c r="AJ982" s="3">
        <v>8</v>
      </c>
      <c r="AK982" s="3" t="s">
        <v>2998</v>
      </c>
      <c r="AL982" t="s">
        <v>2553</v>
      </c>
    </row>
    <row r="983" spans="2:38" x14ac:dyDescent="0.2">
      <c r="B983" s="4">
        <v>9</v>
      </c>
      <c r="C983" s="13" t="s">
        <v>1357</v>
      </c>
      <c r="D983" s="29">
        <v>1616810</v>
      </c>
      <c r="E983" s="29">
        <v>6600430</v>
      </c>
      <c r="F983" s="23">
        <v>17</v>
      </c>
      <c r="G983" s="10">
        <v>52</v>
      </c>
      <c r="H983" s="38">
        <v>5.4</v>
      </c>
      <c r="I983" s="8">
        <v>59</v>
      </c>
      <c r="J983" s="8">
        <v>30</v>
      </c>
      <c r="K983" s="17">
        <v>28.5</v>
      </c>
      <c r="L983" s="20">
        <f t="shared" si="1333"/>
        <v>17.868166666666667</v>
      </c>
      <c r="M983" s="20">
        <f t="shared" si="1334"/>
        <v>59.507916666666667</v>
      </c>
      <c r="N983" s="16">
        <f t="shared" si="1335"/>
        <v>90485.500284491034</v>
      </c>
      <c r="O983" s="16">
        <f t="shared" si="1336"/>
        <v>110916.83879595852</v>
      </c>
      <c r="P983" s="22">
        <f t="shared" si="1280"/>
        <v>1.1592346613175437</v>
      </c>
      <c r="Q983" s="11">
        <f t="shared" si="1281"/>
        <v>5234.4365484224681</v>
      </c>
      <c r="R983" s="7">
        <f t="shared" si="1285"/>
        <v>963</v>
      </c>
      <c r="S983" s="11">
        <f t="shared" si="1282"/>
        <v>8849.0786093787938</v>
      </c>
      <c r="T983" s="11">
        <f t="shared" si="1283"/>
        <v>11503.802192192432</v>
      </c>
      <c r="AB983" s="4">
        <f t="shared" si="1337"/>
        <v>0</v>
      </c>
      <c r="AC983" s="3">
        <f t="shared" si="1329"/>
        <v>17</v>
      </c>
      <c r="AD983" s="42">
        <f t="shared" si="1330"/>
        <v>52.09</v>
      </c>
      <c r="AE983" s="3">
        <f t="shared" si="1331"/>
        <v>59</v>
      </c>
      <c r="AF983" s="42">
        <f t="shared" si="1332"/>
        <v>30.475000000000001</v>
      </c>
      <c r="AJ983" s="3">
        <v>9</v>
      </c>
      <c r="AK983" s="3" t="s">
        <v>2296</v>
      </c>
      <c r="AL983" t="s">
        <v>2554</v>
      </c>
    </row>
    <row r="984" spans="2:38" x14ac:dyDescent="0.2">
      <c r="B984" s="4">
        <v>9</v>
      </c>
      <c r="C984" s="13" t="s">
        <v>2555</v>
      </c>
      <c r="D984" s="29">
        <v>1616814</v>
      </c>
      <c r="E984" s="29">
        <v>6599884</v>
      </c>
      <c r="F984" s="23">
        <v>17</v>
      </c>
      <c r="G984" s="10">
        <v>52</v>
      </c>
      <c r="H984" s="38">
        <v>4.5599999999999996</v>
      </c>
      <c r="I984" s="8">
        <v>59</v>
      </c>
      <c r="J984" s="8">
        <v>30</v>
      </c>
      <c r="K984" s="17">
        <v>10.86</v>
      </c>
      <c r="L984" s="20">
        <f t="shared" si="1333"/>
        <v>17.867933333333333</v>
      </c>
      <c r="M984" s="20">
        <f t="shared" si="1334"/>
        <v>59.503016666666667</v>
      </c>
      <c r="N984" s="16">
        <f t="shared" si="1335"/>
        <v>90486.905779067907</v>
      </c>
      <c r="O984" s="16">
        <f t="shared" si="1336"/>
        <v>110916.79665540767</v>
      </c>
      <c r="P984" s="22">
        <f t="shared" si="1280"/>
        <v>0.54601465181806252</v>
      </c>
      <c r="Q984" s="11">
        <f t="shared" si="1281"/>
        <v>5234.9825630742862</v>
      </c>
      <c r="R984" s="7">
        <f t="shared" si="1285"/>
        <v>964</v>
      </c>
      <c r="S984" s="11">
        <f t="shared" si="1282"/>
        <v>8840.8211749843758</v>
      </c>
      <c r="T984" s="11">
        <f t="shared" si="1283"/>
        <v>11493.067527479689</v>
      </c>
      <c r="U984" s="4">
        <v>9</v>
      </c>
      <c r="V984" s="4">
        <v>9</v>
      </c>
      <c r="W984" s="4">
        <v>9</v>
      </c>
      <c r="AA984" s="4">
        <v>9</v>
      </c>
      <c r="AB984" s="4">
        <f t="shared" si="1337"/>
        <v>36</v>
      </c>
      <c r="AC984" s="3">
        <f t="shared" si="1329"/>
        <v>17</v>
      </c>
      <c r="AD984" s="42">
        <f t="shared" si="1330"/>
        <v>52.076000000000001</v>
      </c>
      <c r="AE984" s="3">
        <f t="shared" si="1331"/>
        <v>59</v>
      </c>
      <c r="AF984" s="42">
        <f t="shared" si="1332"/>
        <v>30.181000000000001</v>
      </c>
      <c r="AJ984" s="3">
        <v>9</v>
      </c>
      <c r="AK984" s="3">
        <v>2</v>
      </c>
      <c r="AL984" t="s">
        <v>2556</v>
      </c>
    </row>
    <row r="985" spans="2:38" x14ac:dyDescent="0.2">
      <c r="B985" s="4">
        <v>9</v>
      </c>
      <c r="C985" s="13" t="s">
        <v>1354</v>
      </c>
      <c r="D985" s="29">
        <v>1617623</v>
      </c>
      <c r="E985" s="29">
        <v>6598915</v>
      </c>
      <c r="F985" s="23">
        <v>17</v>
      </c>
      <c r="G985" s="10">
        <v>52</v>
      </c>
      <c r="H985" s="38">
        <v>54.06</v>
      </c>
      <c r="I985" s="8">
        <v>59</v>
      </c>
      <c r="J985" s="8">
        <v>29</v>
      </c>
      <c r="K985" s="17">
        <v>38.76</v>
      </c>
      <c r="L985" s="20">
        <f t="shared" si="1333"/>
        <v>17.881683333333335</v>
      </c>
      <c r="M985" s="20">
        <f t="shared" si="1334"/>
        <v>59.494100000000003</v>
      </c>
      <c r="N985" s="16">
        <f t="shared" si="1335"/>
        <v>90462.568307793539</v>
      </c>
      <c r="O985" s="16">
        <f t="shared" si="1336"/>
        <v>110917.13295940269</v>
      </c>
      <c r="P985" s="22">
        <f t="shared" si="1280"/>
        <v>1.2623161252237887</v>
      </c>
      <c r="Q985" s="11">
        <f t="shared" si="1281"/>
        <v>5236.2448791995103</v>
      </c>
      <c r="R985" s="7">
        <f t="shared" si="1285"/>
        <v>965</v>
      </c>
      <c r="S985" s="11">
        <f t="shared" si="1282"/>
        <v>8833.7892884319208</v>
      </c>
      <c r="T985" s="11">
        <f t="shared" si="1283"/>
        <v>11483.926074961497</v>
      </c>
      <c r="W985" s="4">
        <v>0</v>
      </c>
      <c r="AB985" s="4">
        <f t="shared" si="1337"/>
        <v>0</v>
      </c>
      <c r="AC985" s="3">
        <f t="shared" ref="AC985" si="1338">F985</f>
        <v>17</v>
      </c>
      <c r="AD985" s="42">
        <f t="shared" ref="AD985" si="1339">G985+H985/60</f>
        <v>52.901000000000003</v>
      </c>
      <c r="AE985" s="3">
        <f t="shared" ref="AE985" si="1340">I985</f>
        <v>59</v>
      </c>
      <c r="AF985" s="42">
        <f t="shared" ref="AF985" si="1341">J985+K985/60</f>
        <v>29.646000000000001</v>
      </c>
      <c r="AJ985" s="3">
        <v>0</v>
      </c>
      <c r="AK985" s="3" t="s">
        <v>2296</v>
      </c>
      <c r="AL985" t="s">
        <v>68</v>
      </c>
    </row>
    <row r="986" spans="2:38" x14ac:dyDescent="0.2">
      <c r="B986" s="4">
        <v>7</v>
      </c>
      <c r="C986" s="13" t="s">
        <v>1358</v>
      </c>
      <c r="D986" s="29">
        <v>1612112</v>
      </c>
      <c r="E986" s="29">
        <v>6596016</v>
      </c>
      <c r="F986" s="23">
        <v>17</v>
      </c>
      <c r="G986" s="10">
        <v>46</v>
      </c>
      <c r="H986" s="38">
        <v>58.5</v>
      </c>
      <c r="I986" s="8">
        <v>59</v>
      </c>
      <c r="J986" s="8">
        <v>28</v>
      </c>
      <c r="K986" s="17">
        <v>10.68</v>
      </c>
      <c r="L986" s="20">
        <f t="shared" si="1333"/>
        <v>17.782916666666665</v>
      </c>
      <c r="M986" s="20">
        <f t="shared" si="1334"/>
        <v>59.469633333333334</v>
      </c>
      <c r="N986" s="16">
        <f t="shared" si="1335"/>
        <v>90655.095011598212</v>
      </c>
      <c r="O986" s="16">
        <f t="shared" si="1336"/>
        <v>110914.01830289856</v>
      </c>
      <c r="P986" s="22">
        <f t="shared" si="1280"/>
        <v>6.2269833788119264</v>
      </c>
      <c r="Q986" s="11">
        <f t="shared" si="1281"/>
        <v>5242.4718625783225</v>
      </c>
      <c r="R986" s="7">
        <f t="shared" si="1285"/>
        <v>966</v>
      </c>
      <c r="S986" s="11">
        <f t="shared" si="1282"/>
        <v>8835.1389154011486</v>
      </c>
      <c r="T986" s="11">
        <f t="shared" si="1283"/>
        <v>11485.680590021493</v>
      </c>
      <c r="AB986" s="4">
        <f t="shared" si="1337"/>
        <v>0</v>
      </c>
      <c r="AC986" s="3">
        <f t="shared" si="1329"/>
        <v>17</v>
      </c>
      <c r="AD986" s="42">
        <f t="shared" si="1330"/>
        <v>46.975000000000001</v>
      </c>
      <c r="AE986" s="3">
        <f t="shared" si="1331"/>
        <v>59</v>
      </c>
      <c r="AF986" s="42">
        <f t="shared" si="1332"/>
        <v>28.178000000000001</v>
      </c>
      <c r="AJ986" s="3">
        <v>9</v>
      </c>
      <c r="AL986" t="s">
        <v>451</v>
      </c>
    </row>
    <row r="987" spans="2:38" x14ac:dyDescent="0.2">
      <c r="B987" s="4">
        <v>8</v>
      </c>
      <c r="C987" s="13" t="s">
        <v>1359</v>
      </c>
      <c r="D987" s="29">
        <v>1603148</v>
      </c>
      <c r="E987" s="29">
        <v>6599828</v>
      </c>
      <c r="F987" s="23">
        <v>17</v>
      </c>
      <c r="G987" s="10">
        <v>37</v>
      </c>
      <c r="H987" s="38">
        <v>36.24</v>
      </c>
      <c r="I987" s="8">
        <v>59</v>
      </c>
      <c r="J987" s="8">
        <v>30</v>
      </c>
      <c r="K987" s="17">
        <v>21.96</v>
      </c>
      <c r="L987" s="20">
        <f t="shared" si="1333"/>
        <v>17.626733333333334</v>
      </c>
      <c r="M987" s="20">
        <f t="shared" si="1334"/>
        <v>59.506100000000004</v>
      </c>
      <c r="N987" s="16">
        <f t="shared" si="1335"/>
        <v>90949.807300274959</v>
      </c>
      <c r="O987" s="16">
        <f t="shared" si="1336"/>
        <v>110910.10837544386</v>
      </c>
      <c r="P987" s="22">
        <f t="shared" si="1280"/>
        <v>9.7408747040499399</v>
      </c>
      <c r="Q987" s="11">
        <f t="shared" si="1281"/>
        <v>5252.2127372823725</v>
      </c>
      <c r="R987" s="7">
        <f t="shared" si="1285"/>
        <v>967</v>
      </c>
      <c r="S987" s="11">
        <f t="shared" si="1282"/>
        <v>8842.4015887235801</v>
      </c>
      <c r="T987" s="11">
        <f t="shared" si="1283"/>
        <v>11495.122065340654</v>
      </c>
      <c r="AB987" s="4">
        <f t="shared" si="1337"/>
        <v>0</v>
      </c>
      <c r="AC987" s="3">
        <f t="shared" si="1329"/>
        <v>17</v>
      </c>
      <c r="AD987" s="42">
        <f t="shared" si="1330"/>
        <v>37.603999999999999</v>
      </c>
      <c r="AE987" s="3">
        <f t="shared" si="1331"/>
        <v>59</v>
      </c>
      <c r="AF987" s="42">
        <f t="shared" si="1332"/>
        <v>30.366</v>
      </c>
      <c r="AJ987" s="3">
        <v>9</v>
      </c>
      <c r="AK987" s="3" t="s">
        <v>2296</v>
      </c>
      <c r="AL987" t="s">
        <v>587</v>
      </c>
    </row>
    <row r="988" spans="2:38" x14ac:dyDescent="0.2">
      <c r="B988" s="4">
        <v>9</v>
      </c>
      <c r="C988" s="13" t="s">
        <v>1360</v>
      </c>
      <c r="D988" s="29">
        <v>1603169</v>
      </c>
      <c r="E988" s="29">
        <v>6600069</v>
      </c>
      <c r="F988" s="23">
        <v>17</v>
      </c>
      <c r="G988" s="10">
        <v>37</v>
      </c>
      <c r="H988" s="38">
        <v>37.979999999999997</v>
      </c>
      <c r="I988" s="8">
        <v>59</v>
      </c>
      <c r="J988" s="8">
        <v>30</v>
      </c>
      <c r="K988" s="17">
        <v>29.7</v>
      </c>
      <c r="L988" s="20">
        <f t="shared" si="1333"/>
        <v>17.627216666666666</v>
      </c>
      <c r="M988" s="20">
        <f t="shared" si="1334"/>
        <v>59.508249999999997</v>
      </c>
      <c r="N988" s="16">
        <f t="shared" si="1335"/>
        <v>90948.504821615817</v>
      </c>
      <c r="O988" s="16">
        <f t="shared" si="1336"/>
        <v>110910.15111350108</v>
      </c>
      <c r="P988" s="22">
        <f t="shared" si="1280"/>
        <v>0.24191320757660173</v>
      </c>
      <c r="Q988" s="11">
        <f t="shared" si="1281"/>
        <v>5252.454650489949</v>
      </c>
      <c r="R988" s="7">
        <f t="shared" si="1285"/>
        <v>968</v>
      </c>
      <c r="S988" s="11">
        <f t="shared" si="1282"/>
        <v>8833.673730369459</v>
      </c>
      <c r="T988" s="11">
        <f t="shared" si="1283"/>
        <v>11483.775849480297</v>
      </c>
      <c r="AB988" s="4">
        <f>SUM(U988:AA988)+49</f>
        <v>49</v>
      </c>
      <c r="AC988" s="3">
        <f t="shared" si="1329"/>
        <v>17</v>
      </c>
      <c r="AD988" s="42">
        <f t="shared" si="1330"/>
        <v>37.633000000000003</v>
      </c>
      <c r="AE988" s="3">
        <f t="shared" si="1331"/>
        <v>59</v>
      </c>
      <c r="AF988" s="42">
        <f t="shared" si="1332"/>
        <v>30.495000000000001</v>
      </c>
      <c r="AJ988" s="3">
        <v>9</v>
      </c>
      <c r="AK988" s="3" t="s">
        <v>2998</v>
      </c>
      <c r="AL988" t="s">
        <v>2557</v>
      </c>
    </row>
    <row r="989" spans="2:38" x14ac:dyDescent="0.2">
      <c r="B989" s="4">
        <v>8</v>
      </c>
      <c r="C989" s="13" t="s">
        <v>1361</v>
      </c>
      <c r="D989" s="29">
        <v>1599856</v>
      </c>
      <c r="E989" s="29">
        <v>6599959</v>
      </c>
      <c r="F989" s="23">
        <v>17</v>
      </c>
      <c r="G989" s="10">
        <v>34</v>
      </c>
      <c r="H989" s="38">
        <v>7.26</v>
      </c>
      <c r="I989" s="8">
        <v>59</v>
      </c>
      <c r="J989" s="8">
        <v>30</v>
      </c>
      <c r="K989" s="17">
        <v>29.04</v>
      </c>
      <c r="L989" s="20">
        <f t="shared" si="1333"/>
        <v>17.568683333333333</v>
      </c>
      <c r="M989" s="20">
        <f t="shared" si="1334"/>
        <v>59.508066666666664</v>
      </c>
      <c r="N989" s="16">
        <f t="shared" si="1335"/>
        <v>91062.942489524445</v>
      </c>
      <c r="O989" s="16">
        <f t="shared" si="1336"/>
        <v>110908.64431824929</v>
      </c>
      <c r="P989" s="22">
        <f t="shared" si="1280"/>
        <v>3.3148256364400228</v>
      </c>
      <c r="Q989" s="11">
        <f t="shared" si="1281"/>
        <v>5255.7694761263892</v>
      </c>
      <c r="R989" s="7">
        <f t="shared" si="1285"/>
        <v>969</v>
      </c>
      <c r="S989" s="11">
        <f t="shared" si="1282"/>
        <v>8830.1266327489793</v>
      </c>
      <c r="T989" s="11">
        <f t="shared" si="1283"/>
        <v>11479.164622573673</v>
      </c>
      <c r="AB989" s="4">
        <f t="shared" si="1337"/>
        <v>0</v>
      </c>
      <c r="AC989" s="3">
        <f t="shared" si="1329"/>
        <v>17</v>
      </c>
      <c r="AD989" s="42">
        <f t="shared" si="1330"/>
        <v>34.121000000000002</v>
      </c>
      <c r="AE989" s="3">
        <f t="shared" si="1331"/>
        <v>59</v>
      </c>
      <c r="AF989" s="42">
        <f t="shared" si="1332"/>
        <v>30.484000000000002</v>
      </c>
      <c r="AJ989" s="3">
        <v>9</v>
      </c>
      <c r="AK989" s="3" t="s">
        <v>2998</v>
      </c>
      <c r="AL989" t="s">
        <v>2558</v>
      </c>
    </row>
    <row r="990" spans="2:38" x14ac:dyDescent="0.2">
      <c r="B990" s="4">
        <v>7</v>
      </c>
      <c r="C990" s="13" t="s">
        <v>1362</v>
      </c>
      <c r="D990" s="29">
        <v>1600353</v>
      </c>
      <c r="E990" s="29">
        <v>6602100</v>
      </c>
      <c r="F990" s="23">
        <v>17</v>
      </c>
      <c r="G990" s="10">
        <v>34</v>
      </c>
      <c r="H990" s="38">
        <v>42.48</v>
      </c>
      <c r="I990" s="8">
        <v>59</v>
      </c>
      <c r="J990" s="8">
        <v>31</v>
      </c>
      <c r="K990" s="17">
        <v>37.74</v>
      </c>
      <c r="L990" s="20">
        <f t="shared" si="1333"/>
        <v>17.578466666666667</v>
      </c>
      <c r="M990" s="20">
        <f t="shared" si="1334"/>
        <v>59.527149999999999</v>
      </c>
      <c r="N990" s="16">
        <f t="shared" si="1335"/>
        <v>91040.534441760174</v>
      </c>
      <c r="O990" s="16">
        <f t="shared" si="1336"/>
        <v>110909.05578378942</v>
      </c>
      <c r="P990" s="22">
        <f t="shared" si="1280"/>
        <v>2.1979285702679241</v>
      </c>
      <c r="Q990" s="11">
        <f t="shared" si="1281"/>
        <v>5257.9674046966575</v>
      </c>
      <c r="R990" s="7">
        <f t="shared" si="1285"/>
        <v>970</v>
      </c>
      <c r="S990" s="11">
        <f t="shared" si="1282"/>
        <v>8824.7123039651124</v>
      </c>
      <c r="T990" s="11">
        <f t="shared" si="1283"/>
        <v>11472.125995154647</v>
      </c>
      <c r="U990" s="4">
        <v>9</v>
      </c>
      <c r="AB990" s="4">
        <f t="shared" si="1337"/>
        <v>9</v>
      </c>
      <c r="AC990" s="3">
        <f t="shared" si="1329"/>
        <v>17</v>
      </c>
      <c r="AD990" s="42">
        <f t="shared" si="1330"/>
        <v>34.707999999999998</v>
      </c>
      <c r="AE990" s="3">
        <f t="shared" si="1331"/>
        <v>59</v>
      </c>
      <c r="AF990" s="42">
        <f t="shared" si="1332"/>
        <v>31.629000000000001</v>
      </c>
      <c r="AJ990" s="3">
        <v>8</v>
      </c>
      <c r="AL990" t="s">
        <v>2559</v>
      </c>
    </row>
    <row r="991" spans="2:38" x14ac:dyDescent="0.2">
      <c r="B991" s="4">
        <v>9</v>
      </c>
      <c r="C991" s="13" t="s">
        <v>1363</v>
      </c>
      <c r="D991" s="29">
        <v>1601396</v>
      </c>
      <c r="E991" s="29">
        <v>6601771</v>
      </c>
      <c r="F991" s="23">
        <v>17</v>
      </c>
      <c r="G991" s="10">
        <v>35</v>
      </c>
      <c r="H991" s="38">
        <v>48.3</v>
      </c>
      <c r="I991" s="8">
        <v>59</v>
      </c>
      <c r="J991" s="8">
        <v>31</v>
      </c>
      <c r="K991" s="17">
        <v>26.22</v>
      </c>
      <c r="L991" s="20">
        <f t="shared" si="1333"/>
        <v>17.59675</v>
      </c>
      <c r="M991" s="20">
        <f t="shared" si="1334"/>
        <v>59.523949999999999</v>
      </c>
      <c r="N991" s="16">
        <f t="shared" si="1335"/>
        <v>91005.21403100004</v>
      </c>
      <c r="O991" s="16">
        <f t="shared" si="1336"/>
        <v>110909.49105360112</v>
      </c>
      <c r="P991" s="22">
        <f t="shared" si="1280"/>
        <v>1.093658996214085</v>
      </c>
      <c r="Q991" s="11">
        <f t="shared" si="1281"/>
        <v>5259.0610636928714</v>
      </c>
      <c r="R991" s="7">
        <f t="shared" si="1285"/>
        <v>971</v>
      </c>
      <c r="S991" s="11">
        <f t="shared" si="1282"/>
        <v>8817.4576845437641</v>
      </c>
      <c r="T991" s="11">
        <f t="shared" si="1283"/>
        <v>11462.694989906893</v>
      </c>
      <c r="U991" s="4">
        <v>9</v>
      </c>
      <c r="V991" s="4">
        <v>9</v>
      </c>
      <c r="W991" s="4">
        <v>9</v>
      </c>
      <c r="AB991" s="4">
        <f t="shared" si="1337"/>
        <v>27</v>
      </c>
      <c r="AC991" s="3">
        <f t="shared" si="1329"/>
        <v>17</v>
      </c>
      <c r="AD991" s="42">
        <f t="shared" si="1330"/>
        <v>35.805</v>
      </c>
      <c r="AE991" s="3">
        <f t="shared" si="1331"/>
        <v>59</v>
      </c>
      <c r="AF991" s="42">
        <f t="shared" si="1332"/>
        <v>31.437000000000001</v>
      </c>
      <c r="AJ991" s="3">
        <v>9</v>
      </c>
      <c r="AK991" s="3">
        <v>2</v>
      </c>
      <c r="AL991" t="s">
        <v>460</v>
      </c>
    </row>
    <row r="992" spans="2:38" x14ac:dyDescent="0.2">
      <c r="B992" s="4">
        <v>8</v>
      </c>
      <c r="C992" s="13" t="s">
        <v>1364</v>
      </c>
      <c r="D992" s="29">
        <v>1603944</v>
      </c>
      <c r="E992" s="29">
        <v>6600572</v>
      </c>
      <c r="F992" s="23">
        <v>17</v>
      </c>
      <c r="G992" s="10">
        <v>38</v>
      </c>
      <c r="H992" s="38">
        <v>28.14</v>
      </c>
      <c r="I992" s="8">
        <v>59</v>
      </c>
      <c r="J992" s="8">
        <v>30</v>
      </c>
      <c r="K992" s="17">
        <v>45.24</v>
      </c>
      <c r="L992" s="20">
        <f t="shared" si="1333"/>
        <v>17.64115</v>
      </c>
      <c r="M992" s="20">
        <f t="shared" si="1334"/>
        <v>59.512566666666665</v>
      </c>
      <c r="N992" s="16">
        <f t="shared" si="1335"/>
        <v>90920.603248654428</v>
      </c>
      <c r="O992" s="16">
        <f t="shared" si="1336"/>
        <v>110910.55838626801</v>
      </c>
      <c r="P992" s="22">
        <f t="shared" si="1280"/>
        <v>2.8160087002706509</v>
      </c>
      <c r="Q992" s="11">
        <f t="shared" si="1281"/>
        <v>5261.877072393142</v>
      </c>
      <c r="R992" s="7">
        <f t="shared" si="1285"/>
        <v>972</v>
      </c>
      <c r="S992" s="11">
        <f t="shared" si="1282"/>
        <v>8813.1027508806947</v>
      </c>
      <c r="T992" s="11">
        <f t="shared" si="1283"/>
        <v>11457.033576144904</v>
      </c>
      <c r="AB992" s="4">
        <f t="shared" si="1337"/>
        <v>0</v>
      </c>
      <c r="AC992" s="3">
        <f t="shared" si="1329"/>
        <v>17</v>
      </c>
      <c r="AD992" s="42">
        <f t="shared" si="1330"/>
        <v>38.469000000000001</v>
      </c>
      <c r="AE992" s="3">
        <f t="shared" si="1331"/>
        <v>59</v>
      </c>
      <c r="AF992" s="42">
        <f t="shared" si="1332"/>
        <v>30.754000000000001</v>
      </c>
      <c r="AJ992" s="3">
        <v>9</v>
      </c>
      <c r="AK992" s="3" t="s">
        <v>2998</v>
      </c>
      <c r="AL992" t="s">
        <v>554</v>
      </c>
    </row>
    <row r="993" spans="1:38" x14ac:dyDescent="0.2">
      <c r="B993" s="4">
        <v>9</v>
      </c>
      <c r="C993" s="13" t="s">
        <v>1365</v>
      </c>
      <c r="D993" s="29">
        <v>1604429</v>
      </c>
      <c r="E993" s="29">
        <v>6600929</v>
      </c>
      <c r="F993" s="23">
        <v>17</v>
      </c>
      <c r="G993" s="10">
        <v>38</v>
      </c>
      <c r="H993" s="38">
        <v>59.64</v>
      </c>
      <c r="I993" s="8">
        <v>59</v>
      </c>
      <c r="J993" s="8">
        <v>30</v>
      </c>
      <c r="K993" s="17">
        <v>56.34</v>
      </c>
      <c r="L993" s="20">
        <f t="shared" si="1333"/>
        <v>17.649899999999999</v>
      </c>
      <c r="M993" s="20">
        <f t="shared" si="1334"/>
        <v>59.515650000000001</v>
      </c>
      <c r="N993" s="16">
        <f t="shared" si="1335"/>
        <v>90903.007949053543</v>
      </c>
      <c r="O993" s="16">
        <f t="shared" si="1336"/>
        <v>110910.81085395186</v>
      </c>
      <c r="P993" s="22">
        <f t="shared" si="1280"/>
        <v>0.60222421073882448</v>
      </c>
      <c r="Q993" s="11">
        <f t="shared" si="1281"/>
        <v>5262.4792966038813</v>
      </c>
      <c r="R993" s="7">
        <f t="shared" si="1285"/>
        <v>973</v>
      </c>
      <c r="S993" s="11">
        <f t="shared" si="1282"/>
        <v>8805.0527182642527</v>
      </c>
      <c r="T993" s="11">
        <f t="shared" si="1283"/>
        <v>11446.56853374353</v>
      </c>
      <c r="AB993" s="4">
        <f t="shared" si="1337"/>
        <v>0</v>
      </c>
      <c r="AC993" s="3">
        <f t="shared" si="1329"/>
        <v>17</v>
      </c>
      <c r="AD993" s="42">
        <f t="shared" si="1330"/>
        <v>38.994</v>
      </c>
      <c r="AE993" s="3">
        <f t="shared" si="1331"/>
        <v>59</v>
      </c>
      <c r="AF993" s="42">
        <f t="shared" si="1332"/>
        <v>30.939</v>
      </c>
      <c r="AJ993" s="3">
        <v>9</v>
      </c>
      <c r="AK993" s="3">
        <v>2</v>
      </c>
      <c r="AL993" t="s">
        <v>110</v>
      </c>
    </row>
    <row r="994" spans="1:38" x14ac:dyDescent="0.2">
      <c r="B994" s="4">
        <v>7</v>
      </c>
      <c r="C994" s="13" t="s">
        <v>1366</v>
      </c>
      <c r="D994" s="29">
        <v>1609853</v>
      </c>
      <c r="E994" s="29">
        <v>6601879</v>
      </c>
      <c r="F994" s="23">
        <v>17</v>
      </c>
      <c r="G994" s="10">
        <v>44</v>
      </c>
      <c r="H994" s="38">
        <v>46.08</v>
      </c>
      <c r="I994" s="8">
        <v>59</v>
      </c>
      <c r="J994" s="8">
        <v>31</v>
      </c>
      <c r="K994" s="17">
        <v>22.08</v>
      </c>
      <c r="L994" s="20">
        <f t="shared" si="1333"/>
        <v>17.746133333333333</v>
      </c>
      <c r="M994" s="20">
        <f t="shared" si="1334"/>
        <v>59.522799999999997</v>
      </c>
      <c r="N994" s="16">
        <f t="shared" si="1335"/>
        <v>90715.705205265374</v>
      </c>
      <c r="O994" s="16">
        <f t="shared" si="1336"/>
        <v>110913.44829208303</v>
      </c>
      <c r="P994" s="22">
        <f t="shared" si="1280"/>
        <v>5.5065666254028018</v>
      </c>
      <c r="Q994" s="11">
        <f t="shared" si="1281"/>
        <v>5267.9858632292844</v>
      </c>
      <c r="R994" s="7">
        <f t="shared" si="1285"/>
        <v>974</v>
      </c>
      <c r="S994" s="11">
        <f t="shared" si="1282"/>
        <v>8805.2166173894002</v>
      </c>
      <c r="T994" s="11">
        <f t="shared" si="1283"/>
        <v>11446.781602606221</v>
      </c>
      <c r="V994" s="4">
        <v>9</v>
      </c>
      <c r="W994" s="4">
        <v>7</v>
      </c>
      <c r="AB994" s="4">
        <f t="shared" si="1337"/>
        <v>16</v>
      </c>
      <c r="AC994" s="3">
        <f t="shared" si="1329"/>
        <v>17</v>
      </c>
      <c r="AD994" s="42">
        <f t="shared" si="1330"/>
        <v>44.768000000000001</v>
      </c>
      <c r="AE994" s="3">
        <f t="shared" si="1331"/>
        <v>59</v>
      </c>
      <c r="AF994" s="42">
        <f t="shared" si="1332"/>
        <v>31.367999999999999</v>
      </c>
      <c r="AJ994" s="3">
        <v>9</v>
      </c>
      <c r="AL994" t="s">
        <v>2560</v>
      </c>
    </row>
    <row r="995" spans="1:38" x14ac:dyDescent="0.2">
      <c r="B995" s="4">
        <v>6</v>
      </c>
      <c r="C995" s="13" t="s">
        <v>1367</v>
      </c>
      <c r="D995" s="29">
        <v>1610724</v>
      </c>
      <c r="E995" s="29">
        <v>6601841</v>
      </c>
      <c r="F995" s="23">
        <v>17</v>
      </c>
      <c r="G995" s="10">
        <v>45</v>
      </c>
      <c r="H995" s="38">
        <v>41.34</v>
      </c>
      <c r="I995" s="8">
        <v>59</v>
      </c>
      <c r="J995" s="8">
        <v>31</v>
      </c>
      <c r="K995" s="17">
        <v>19.98</v>
      </c>
      <c r="L995" s="20">
        <f t="shared" si="1333"/>
        <v>17.761483333333334</v>
      </c>
      <c r="M995" s="20">
        <f t="shared" si="1334"/>
        <v>59.522216666666665</v>
      </c>
      <c r="N995" s="16">
        <f t="shared" si="1335"/>
        <v>90686.34470281667</v>
      </c>
      <c r="O995" s="16">
        <f t="shared" si="1336"/>
        <v>110913.89685587987</v>
      </c>
      <c r="P995" s="22">
        <f t="shared" si="1280"/>
        <v>0.8718285381885591</v>
      </c>
      <c r="Q995" s="11">
        <f t="shared" si="1281"/>
        <v>5268.8576917674727</v>
      </c>
      <c r="R995" s="7">
        <f t="shared" si="1285"/>
        <v>975</v>
      </c>
      <c r="S995" s="11">
        <f t="shared" si="1282"/>
        <v>8797.6413560999445</v>
      </c>
      <c r="T995" s="11">
        <f t="shared" si="1283"/>
        <v>11436.933762929928</v>
      </c>
      <c r="U995" s="4">
        <v>9</v>
      </c>
      <c r="AB995" s="4">
        <f t="shared" si="1337"/>
        <v>9</v>
      </c>
      <c r="AC995" s="3">
        <f t="shared" si="1329"/>
        <v>17</v>
      </c>
      <c r="AD995" s="42">
        <f t="shared" si="1330"/>
        <v>45.689</v>
      </c>
      <c r="AE995" s="3">
        <f t="shared" si="1331"/>
        <v>59</v>
      </c>
      <c r="AF995" s="42">
        <f t="shared" si="1332"/>
        <v>31.332999999999998</v>
      </c>
      <c r="AJ995" s="3">
        <v>8</v>
      </c>
      <c r="AL995" t="s">
        <v>2561</v>
      </c>
    </row>
    <row r="996" spans="1:38" x14ac:dyDescent="0.2">
      <c r="A996" s="4">
        <v>1</v>
      </c>
      <c r="B996" s="4">
        <v>7</v>
      </c>
      <c r="C996" s="13" t="s">
        <v>2811</v>
      </c>
      <c r="D996" s="29">
        <v>1610764</v>
      </c>
      <c r="E996" s="29">
        <v>6601811</v>
      </c>
      <c r="F996" s="23"/>
      <c r="G996" s="10"/>
      <c r="H996" s="38"/>
      <c r="I996" s="8"/>
      <c r="J996" s="8"/>
      <c r="K996" s="17"/>
      <c r="L996" s="20"/>
      <c r="M996" s="20"/>
      <c r="N996" s="16"/>
      <c r="O996" s="16"/>
      <c r="P996" s="22">
        <f t="shared" ref="P996:P1059" si="1342">SQRT(POWER(D996-D995,2)+POWER(E996-E995,2))/1000</f>
        <v>0.05</v>
      </c>
      <c r="Q996" s="11">
        <f t="shared" ref="Q996:Q1059" si="1343">Q995+P996</f>
        <v>5268.9076917674729</v>
      </c>
      <c r="R996" s="7">
        <f t="shared" si="1285"/>
        <v>976</v>
      </c>
      <c r="S996" s="11">
        <f t="shared" ref="S996:S1059" si="1344">Q996/R996*1628</f>
        <v>8788.7107809400059</v>
      </c>
      <c r="T996" s="11">
        <f t="shared" ref="T996:T1059" si="1345">S996*1.3</f>
        <v>11425.324015222008</v>
      </c>
      <c r="AB996" s="4">
        <f t="shared" si="1337"/>
        <v>0</v>
      </c>
      <c r="AC996" s="3">
        <f t="shared" ref="AC996" si="1346">F996</f>
        <v>0</v>
      </c>
      <c r="AD996" s="42">
        <f t="shared" ref="AD996" si="1347">G996+H996/60</f>
        <v>0</v>
      </c>
      <c r="AE996" s="3">
        <f t="shared" ref="AE996" si="1348">I996</f>
        <v>0</v>
      </c>
      <c r="AF996" s="42">
        <f t="shared" ref="AF996" si="1349">J996+K996/60</f>
        <v>0</v>
      </c>
      <c r="AJ996" s="3">
        <v>9</v>
      </c>
      <c r="AL996" t="s">
        <v>2812</v>
      </c>
    </row>
    <row r="997" spans="1:38" x14ac:dyDescent="0.2">
      <c r="B997" s="4">
        <v>9</v>
      </c>
      <c r="C997" s="13" t="s">
        <v>1368</v>
      </c>
      <c r="D997" s="29">
        <v>1610984</v>
      </c>
      <c r="E997" s="29">
        <v>6603130</v>
      </c>
      <c r="F997" s="23">
        <v>17</v>
      </c>
      <c r="G997" s="10">
        <v>46</v>
      </c>
      <c r="H997" s="38">
        <v>0.24</v>
      </c>
      <c r="I997" s="8">
        <v>59</v>
      </c>
      <c r="J997" s="8">
        <v>32</v>
      </c>
      <c r="K997" s="17">
        <v>1.38</v>
      </c>
      <c r="L997" s="20">
        <f t="shared" ref="L997:L1010" si="1350">(H997/60+G997)/60+F997</f>
        <v>17.766733333333335</v>
      </c>
      <c r="M997" s="20">
        <f t="shared" ref="M997:M1010" si="1351">(K997/60+J997)/60+I997</f>
        <v>59.533716666666663</v>
      </c>
      <c r="N997" s="16">
        <f t="shared" ref="N997:N1010" si="1352">D997/L997</f>
        <v>90674.181335154455</v>
      </c>
      <c r="O997" s="16">
        <f t="shared" ref="O997:O1010" si="1353">E997/M997</f>
        <v>110914.12345329244</v>
      </c>
      <c r="P997" s="22">
        <f t="shared" si="1342"/>
        <v>1.3372213728474431</v>
      </c>
      <c r="Q997" s="11">
        <f t="shared" si="1343"/>
        <v>5270.24491314032</v>
      </c>
      <c r="R997" s="7">
        <f t="shared" si="1285"/>
        <v>977</v>
      </c>
      <c r="S997" s="11">
        <f t="shared" si="1344"/>
        <v>8781.9434171877601</v>
      </c>
      <c r="T997" s="11">
        <f t="shared" si="1345"/>
        <v>11416.526442344089</v>
      </c>
      <c r="AB997" s="4">
        <f t="shared" ref="AB997:AB1010" si="1354">SUM(U997:AA997)</f>
        <v>0</v>
      </c>
      <c r="AC997" s="3">
        <f t="shared" si="1329"/>
        <v>17</v>
      </c>
      <c r="AD997" s="42">
        <f t="shared" si="1330"/>
        <v>46.003999999999998</v>
      </c>
      <c r="AE997" s="3">
        <f t="shared" si="1331"/>
        <v>59</v>
      </c>
      <c r="AF997" s="42">
        <f t="shared" si="1332"/>
        <v>32.023000000000003</v>
      </c>
      <c r="AJ997" s="3">
        <v>9</v>
      </c>
      <c r="AK997" s="3">
        <v>1</v>
      </c>
      <c r="AL997" t="s">
        <v>2562</v>
      </c>
    </row>
    <row r="998" spans="1:38" x14ac:dyDescent="0.2">
      <c r="B998" s="4">
        <v>8</v>
      </c>
      <c r="C998" s="13" t="s">
        <v>1369</v>
      </c>
      <c r="D998" s="29">
        <v>1614398</v>
      </c>
      <c r="E998" s="29">
        <v>6607594</v>
      </c>
      <c r="F998" s="23">
        <v>17</v>
      </c>
      <c r="G998" s="10">
        <v>49</v>
      </c>
      <c r="H998" s="38">
        <v>45.96</v>
      </c>
      <c r="I998" s="8">
        <v>59</v>
      </c>
      <c r="J998" s="8">
        <v>34</v>
      </c>
      <c r="K998" s="17">
        <v>22.26</v>
      </c>
      <c r="L998" s="20">
        <f t="shared" si="1350"/>
        <v>17.829433333333334</v>
      </c>
      <c r="M998" s="20">
        <f t="shared" si="1351"/>
        <v>59.572850000000003</v>
      </c>
      <c r="N998" s="16">
        <f t="shared" si="1352"/>
        <v>90546.792476111601</v>
      </c>
      <c r="O998" s="16">
        <f t="shared" si="1353"/>
        <v>110916.19756315167</v>
      </c>
      <c r="P998" s="22">
        <f t="shared" si="1342"/>
        <v>5.6198480406502096</v>
      </c>
      <c r="Q998" s="11">
        <f t="shared" si="1343"/>
        <v>5275.8647611809702</v>
      </c>
      <c r="R998" s="7">
        <f t="shared" si="1285"/>
        <v>978</v>
      </c>
      <c r="S998" s="11">
        <f t="shared" si="1344"/>
        <v>8782.3188458104487</v>
      </c>
      <c r="T998" s="11">
        <f t="shared" si="1345"/>
        <v>11417.014499553583</v>
      </c>
      <c r="U998" s="4">
        <v>9</v>
      </c>
      <c r="V998" s="4">
        <v>9</v>
      </c>
      <c r="W998" s="4">
        <v>9</v>
      </c>
      <c r="AB998" s="4">
        <f t="shared" si="1354"/>
        <v>27</v>
      </c>
      <c r="AC998" s="3">
        <f t="shared" si="1329"/>
        <v>17</v>
      </c>
      <c r="AD998" s="42">
        <f t="shared" si="1330"/>
        <v>49.765999999999998</v>
      </c>
      <c r="AE998" s="3">
        <f t="shared" si="1331"/>
        <v>59</v>
      </c>
      <c r="AF998" s="42">
        <f t="shared" si="1332"/>
        <v>34.371000000000002</v>
      </c>
      <c r="AJ998" s="3">
        <v>8</v>
      </c>
      <c r="AK998" s="3">
        <v>2</v>
      </c>
      <c r="AL998" t="s">
        <v>605</v>
      </c>
    </row>
    <row r="999" spans="1:38" x14ac:dyDescent="0.2">
      <c r="B999" s="4">
        <v>7</v>
      </c>
      <c r="C999" s="13" t="s">
        <v>1370</v>
      </c>
      <c r="D999" s="29">
        <v>1615200</v>
      </c>
      <c r="E999" s="29">
        <v>6607700</v>
      </c>
      <c r="F999" s="23">
        <v>17</v>
      </c>
      <c r="G999" s="10">
        <v>50</v>
      </c>
      <c r="H999" s="38">
        <v>37.26</v>
      </c>
      <c r="I999" s="8">
        <v>59</v>
      </c>
      <c r="J999" s="8">
        <v>34</v>
      </c>
      <c r="K999" s="17">
        <v>24.84</v>
      </c>
      <c r="L999" s="20">
        <f t="shared" si="1350"/>
        <v>17.843683333333335</v>
      </c>
      <c r="M999" s="20">
        <f t="shared" si="1351"/>
        <v>59.573566666666665</v>
      </c>
      <c r="N999" s="16">
        <f t="shared" si="1352"/>
        <v>90519.427509828398</v>
      </c>
      <c r="O999" s="16">
        <f t="shared" si="1353"/>
        <v>110916.64256015113</v>
      </c>
      <c r="P999" s="22">
        <f t="shared" si="1342"/>
        <v>0.80897465967729798</v>
      </c>
      <c r="Q999" s="11">
        <f t="shared" si="1343"/>
        <v>5276.6737358406472</v>
      </c>
      <c r="R999" s="7">
        <f t="shared" si="1285"/>
        <v>979</v>
      </c>
      <c r="S999" s="11">
        <f t="shared" si="1344"/>
        <v>8774.6934034204005</v>
      </c>
      <c r="T999" s="11">
        <f t="shared" si="1345"/>
        <v>11407.10142444652</v>
      </c>
      <c r="AB999" s="4">
        <f t="shared" si="1354"/>
        <v>0</v>
      </c>
      <c r="AC999" s="3">
        <f t="shared" si="1329"/>
        <v>17</v>
      </c>
      <c r="AD999" s="42">
        <f t="shared" si="1330"/>
        <v>50.621000000000002</v>
      </c>
      <c r="AE999" s="3">
        <f t="shared" si="1331"/>
        <v>59</v>
      </c>
      <c r="AF999" s="42">
        <f t="shared" si="1332"/>
        <v>34.414000000000001</v>
      </c>
      <c r="AJ999" s="3">
        <v>8</v>
      </c>
      <c r="AL999" t="s">
        <v>605</v>
      </c>
    </row>
    <row r="1000" spans="1:38" x14ac:dyDescent="0.2">
      <c r="B1000" s="4">
        <v>8</v>
      </c>
      <c r="C1000" s="13" t="s">
        <v>1371</v>
      </c>
      <c r="D1000" s="29">
        <v>1615238</v>
      </c>
      <c r="E1000" s="29">
        <v>6607830</v>
      </c>
      <c r="F1000" s="23">
        <v>17</v>
      </c>
      <c r="G1000" s="10">
        <v>50</v>
      </c>
      <c r="H1000" s="38">
        <v>39.96</v>
      </c>
      <c r="I1000" s="8">
        <v>59</v>
      </c>
      <c r="J1000" s="8">
        <v>34</v>
      </c>
      <c r="K1000" s="17">
        <v>28.98</v>
      </c>
      <c r="L1000" s="20">
        <f t="shared" si="1350"/>
        <v>17.844433333333335</v>
      </c>
      <c r="M1000" s="20">
        <f t="shared" si="1351"/>
        <v>59.574716666666667</v>
      </c>
      <c r="N1000" s="16">
        <f t="shared" si="1352"/>
        <v>90517.752501713883</v>
      </c>
      <c r="O1000" s="16">
        <f t="shared" si="1353"/>
        <v>110916.68361550468</v>
      </c>
      <c r="P1000" s="22">
        <f t="shared" si="1342"/>
        <v>0.1354400236266961</v>
      </c>
      <c r="Q1000" s="11">
        <f t="shared" si="1343"/>
        <v>5276.809175864274</v>
      </c>
      <c r="R1000" s="7">
        <f t="shared" ref="R1000:R1063" si="1355">R999+1</f>
        <v>980</v>
      </c>
      <c r="S1000" s="11">
        <f t="shared" si="1344"/>
        <v>8765.9646309255495</v>
      </c>
      <c r="T1000" s="11">
        <f t="shared" si="1345"/>
        <v>11395.754020203214</v>
      </c>
      <c r="AB1000" s="4">
        <f t="shared" si="1354"/>
        <v>0</v>
      </c>
      <c r="AC1000" s="3">
        <f t="shared" si="1329"/>
        <v>17</v>
      </c>
      <c r="AD1000" s="42">
        <f t="shared" si="1330"/>
        <v>50.665999999999997</v>
      </c>
      <c r="AE1000" s="3">
        <f t="shared" si="1331"/>
        <v>59</v>
      </c>
      <c r="AF1000" s="42">
        <f t="shared" si="1332"/>
        <v>34.482999999999997</v>
      </c>
      <c r="AJ1000" s="3">
        <v>8</v>
      </c>
      <c r="AL1000" t="s">
        <v>605</v>
      </c>
    </row>
    <row r="1001" spans="1:38" x14ac:dyDescent="0.2">
      <c r="B1001" s="4">
        <v>7</v>
      </c>
      <c r="C1001" s="13" t="s">
        <v>1372</v>
      </c>
      <c r="D1001" s="29">
        <v>1615626</v>
      </c>
      <c r="E1001" s="29">
        <v>6607613</v>
      </c>
      <c r="F1001" s="23">
        <v>17</v>
      </c>
      <c r="G1001" s="10">
        <v>51</v>
      </c>
      <c r="H1001" s="38">
        <v>4.2</v>
      </c>
      <c r="I1001" s="8">
        <v>59</v>
      </c>
      <c r="J1001" s="8">
        <v>34</v>
      </c>
      <c r="K1001" s="17">
        <v>21.66</v>
      </c>
      <c r="L1001" s="20">
        <f t="shared" si="1350"/>
        <v>17.851166666666668</v>
      </c>
      <c r="M1001" s="20">
        <f t="shared" si="1351"/>
        <v>59.57268333333333</v>
      </c>
      <c r="N1001" s="16">
        <f t="shared" si="1352"/>
        <v>90505.34512216755</v>
      </c>
      <c r="O1001" s="16">
        <f t="shared" si="1353"/>
        <v>110916.82681184134</v>
      </c>
      <c r="P1001" s="22">
        <f t="shared" si="1342"/>
        <v>0.44455933237308154</v>
      </c>
      <c r="Q1001" s="11">
        <f t="shared" si="1343"/>
        <v>5277.2537351966475</v>
      </c>
      <c r="R1001" s="7">
        <f t="shared" si="1355"/>
        <v>981</v>
      </c>
      <c r="S1001" s="11">
        <f t="shared" si="1344"/>
        <v>8757.7666471968823</v>
      </c>
      <c r="T1001" s="11">
        <f t="shared" si="1345"/>
        <v>11385.096641355947</v>
      </c>
      <c r="U1001" s="4">
        <v>9</v>
      </c>
      <c r="AB1001" s="4">
        <f>SUM(U1001:AA1001)+AB1002</f>
        <v>18</v>
      </c>
      <c r="AC1001" s="3">
        <f t="shared" si="1329"/>
        <v>17</v>
      </c>
      <c r="AD1001" s="42">
        <f t="shared" si="1330"/>
        <v>51.07</v>
      </c>
      <c r="AE1001" s="3">
        <f t="shared" si="1331"/>
        <v>59</v>
      </c>
      <c r="AF1001" s="42">
        <f t="shared" si="1332"/>
        <v>34.360999999999997</v>
      </c>
      <c r="AJ1001" s="3">
        <v>8</v>
      </c>
      <c r="AL1001" t="s">
        <v>2564</v>
      </c>
    </row>
    <row r="1002" spans="1:38" x14ac:dyDescent="0.2">
      <c r="B1002" s="4">
        <v>7</v>
      </c>
      <c r="C1002" s="13" t="s">
        <v>1373</v>
      </c>
      <c r="D1002" s="29">
        <v>1615620</v>
      </c>
      <c r="E1002" s="29">
        <v>6607626</v>
      </c>
      <c r="F1002" s="23">
        <v>17</v>
      </c>
      <c r="G1002" s="10">
        <v>51</v>
      </c>
      <c r="H1002" s="38">
        <v>3.9</v>
      </c>
      <c r="I1002" s="8">
        <v>59</v>
      </c>
      <c r="J1002" s="8">
        <v>34</v>
      </c>
      <c r="K1002" s="17">
        <v>22.02</v>
      </c>
      <c r="L1002" s="20">
        <f t="shared" si="1350"/>
        <v>17.851083333333332</v>
      </c>
      <c r="M1002" s="20">
        <f t="shared" si="1351"/>
        <v>59.572783333333334</v>
      </c>
      <c r="N1002" s="16">
        <f t="shared" si="1352"/>
        <v>90505.431509758986</v>
      </c>
      <c r="O1002" s="16">
        <f t="shared" si="1353"/>
        <v>110916.85884521651</v>
      </c>
      <c r="P1002" s="22">
        <f t="shared" si="1342"/>
        <v>1.4317821063276353E-2</v>
      </c>
      <c r="Q1002" s="11">
        <f t="shared" si="1343"/>
        <v>5277.2680530177104</v>
      </c>
      <c r="R1002" s="7">
        <f t="shared" si="1355"/>
        <v>982</v>
      </c>
      <c r="S1002" s="11">
        <f t="shared" si="1344"/>
        <v>8748.8720878949407</v>
      </c>
      <c r="T1002" s="11">
        <f t="shared" si="1345"/>
        <v>11373.533714263423</v>
      </c>
      <c r="U1002" s="4">
        <v>9</v>
      </c>
      <c r="AB1002" s="4">
        <f t="shared" si="1354"/>
        <v>9</v>
      </c>
      <c r="AC1002" s="3">
        <f t="shared" si="1329"/>
        <v>17</v>
      </c>
      <c r="AD1002" s="42">
        <f t="shared" si="1330"/>
        <v>51.064999999999998</v>
      </c>
      <c r="AE1002" s="3">
        <f t="shared" si="1331"/>
        <v>59</v>
      </c>
      <c r="AF1002" s="42">
        <f t="shared" si="1332"/>
        <v>34.366999999999997</v>
      </c>
      <c r="AJ1002" s="3">
        <v>8</v>
      </c>
      <c r="AL1002" t="s">
        <v>2563</v>
      </c>
    </row>
    <row r="1003" spans="1:38" x14ac:dyDescent="0.2">
      <c r="B1003" s="4">
        <v>8</v>
      </c>
      <c r="C1003" s="13" t="s">
        <v>1374</v>
      </c>
      <c r="D1003" s="29">
        <v>1618236</v>
      </c>
      <c r="E1003" s="29">
        <v>6606032</v>
      </c>
      <c r="F1003" s="23">
        <v>17</v>
      </c>
      <c r="G1003" s="10">
        <v>53</v>
      </c>
      <c r="H1003" s="38">
        <v>47.16</v>
      </c>
      <c r="I1003" s="8">
        <v>59</v>
      </c>
      <c r="J1003" s="8">
        <v>33</v>
      </c>
      <c r="K1003" s="17">
        <v>27.96</v>
      </c>
      <c r="L1003" s="20">
        <f t="shared" si="1350"/>
        <v>17.896433333333334</v>
      </c>
      <c r="M1003" s="20">
        <f t="shared" si="1351"/>
        <v>59.557766666666666</v>
      </c>
      <c r="N1003" s="16">
        <f t="shared" si="1352"/>
        <v>90422.262908996767</v>
      </c>
      <c r="O1003" s="16">
        <f t="shared" si="1353"/>
        <v>110918.06106452391</v>
      </c>
      <c r="P1003" s="22">
        <f t="shared" si="1342"/>
        <v>3.0633791799253323</v>
      </c>
      <c r="Q1003" s="11">
        <f t="shared" si="1343"/>
        <v>5280.3314321976359</v>
      </c>
      <c r="R1003" s="7">
        <f t="shared" si="1355"/>
        <v>983</v>
      </c>
      <c r="S1003" s="11">
        <f t="shared" si="1344"/>
        <v>8745.0453424392181</v>
      </c>
      <c r="T1003" s="11">
        <f t="shared" si="1345"/>
        <v>11368.558945170984</v>
      </c>
      <c r="AB1003" s="4">
        <f t="shared" si="1354"/>
        <v>0</v>
      </c>
      <c r="AC1003" s="3">
        <f t="shared" si="1329"/>
        <v>17</v>
      </c>
      <c r="AD1003" s="42">
        <f t="shared" si="1330"/>
        <v>53.786000000000001</v>
      </c>
      <c r="AE1003" s="3">
        <f t="shared" si="1331"/>
        <v>59</v>
      </c>
      <c r="AF1003" s="42">
        <f t="shared" si="1332"/>
        <v>33.466000000000001</v>
      </c>
      <c r="AJ1003" s="3">
        <v>9</v>
      </c>
      <c r="AK1003" s="3" t="s">
        <v>2998</v>
      </c>
      <c r="AL1003" t="s">
        <v>3</v>
      </c>
    </row>
    <row r="1004" spans="1:38" x14ac:dyDescent="0.2">
      <c r="B1004" s="4">
        <v>7</v>
      </c>
      <c r="C1004" s="13" t="s">
        <v>1375</v>
      </c>
      <c r="D1004" s="29">
        <v>1619729</v>
      </c>
      <c r="E1004" s="29">
        <v>6605560</v>
      </c>
      <c r="F1004" s="23">
        <v>17</v>
      </c>
      <c r="G1004" s="10">
        <v>55</v>
      </c>
      <c r="H1004" s="38">
        <v>21.18</v>
      </c>
      <c r="I1004" s="8">
        <v>59</v>
      </c>
      <c r="J1004" s="8">
        <v>33</v>
      </c>
      <c r="K1004" s="17">
        <v>11.16</v>
      </c>
      <c r="L1004" s="20">
        <f t="shared" si="1350"/>
        <v>17.922550000000001</v>
      </c>
      <c r="M1004" s="20">
        <f t="shared" si="1351"/>
        <v>59.553100000000001</v>
      </c>
      <c r="N1004" s="16">
        <f t="shared" si="1352"/>
        <v>90373.802834976043</v>
      </c>
      <c r="O1004" s="16">
        <f t="shared" si="1353"/>
        <v>110918.82706357856</v>
      </c>
      <c r="P1004" s="22">
        <f t="shared" si="1342"/>
        <v>1.5658330051445459</v>
      </c>
      <c r="Q1004" s="11">
        <f t="shared" si="1343"/>
        <v>5281.8972652027805</v>
      </c>
      <c r="R1004" s="7">
        <f t="shared" si="1355"/>
        <v>984</v>
      </c>
      <c r="S1004" s="11">
        <f t="shared" si="1344"/>
        <v>8738.7487273883398</v>
      </c>
      <c r="T1004" s="11">
        <f t="shared" si="1345"/>
        <v>11360.373345604843</v>
      </c>
      <c r="AB1004" s="4">
        <f t="shared" si="1354"/>
        <v>0</v>
      </c>
      <c r="AC1004" s="3">
        <f t="shared" si="1329"/>
        <v>17</v>
      </c>
      <c r="AD1004" s="42">
        <f t="shared" si="1330"/>
        <v>55.353000000000002</v>
      </c>
      <c r="AE1004" s="3">
        <f t="shared" si="1331"/>
        <v>59</v>
      </c>
      <c r="AF1004" s="42">
        <f t="shared" si="1332"/>
        <v>33.186</v>
      </c>
      <c r="AJ1004" s="3">
        <v>8</v>
      </c>
      <c r="AL1004" t="s">
        <v>2808</v>
      </c>
    </row>
    <row r="1005" spans="1:38" x14ac:dyDescent="0.2">
      <c r="B1005" s="4">
        <v>8</v>
      </c>
      <c r="C1005" s="13" t="s">
        <v>1376</v>
      </c>
      <c r="D1005" s="29">
        <v>1620161</v>
      </c>
      <c r="E1005" s="29">
        <v>6605568</v>
      </c>
      <c r="F1005" s="23">
        <v>17</v>
      </c>
      <c r="G1005" s="10">
        <v>55</v>
      </c>
      <c r="H1005" s="38">
        <v>48.72</v>
      </c>
      <c r="I1005" s="8">
        <v>59</v>
      </c>
      <c r="J1005" s="8">
        <v>33</v>
      </c>
      <c r="K1005" s="17">
        <v>10.98</v>
      </c>
      <c r="L1005" s="20">
        <f t="shared" si="1350"/>
        <v>17.930199999999999</v>
      </c>
      <c r="M1005" s="20">
        <f t="shared" si="1351"/>
        <v>59.553049999999999</v>
      </c>
      <c r="N1005" s="16">
        <f t="shared" si="1352"/>
        <v>90359.337876878126</v>
      </c>
      <c r="O1005" s="16">
        <f t="shared" si="1353"/>
        <v>110919.0545236558</v>
      </c>
      <c r="P1005" s="22">
        <f t="shared" si="1342"/>
        <v>0.43207406772450485</v>
      </c>
      <c r="Q1005" s="11">
        <f t="shared" si="1343"/>
        <v>5282.3293392705054</v>
      </c>
      <c r="R1005" s="7">
        <f t="shared" si="1355"/>
        <v>985</v>
      </c>
      <c r="S1005" s="11">
        <f t="shared" si="1344"/>
        <v>8730.5910297790688</v>
      </c>
      <c r="T1005" s="11">
        <f t="shared" si="1345"/>
        <v>11349.768338712789</v>
      </c>
      <c r="V1005" s="4">
        <v>9</v>
      </c>
      <c r="AB1005" s="4">
        <f t="shared" si="1354"/>
        <v>9</v>
      </c>
      <c r="AC1005" s="3">
        <f t="shared" si="1329"/>
        <v>17</v>
      </c>
      <c r="AD1005" s="42">
        <f t="shared" si="1330"/>
        <v>55.811999999999998</v>
      </c>
      <c r="AE1005" s="3">
        <f t="shared" si="1331"/>
        <v>59</v>
      </c>
      <c r="AF1005" s="42">
        <f t="shared" si="1332"/>
        <v>33.183</v>
      </c>
      <c r="AJ1005" s="3">
        <v>8</v>
      </c>
      <c r="AL1005" t="s">
        <v>2809</v>
      </c>
    </row>
    <row r="1006" spans="1:38" x14ac:dyDescent="0.2">
      <c r="B1006" s="4">
        <v>7</v>
      </c>
      <c r="C1006" s="13" t="s">
        <v>1377</v>
      </c>
      <c r="D1006" s="29">
        <v>1620577</v>
      </c>
      <c r="E1006" s="29">
        <v>6605958</v>
      </c>
      <c r="F1006" s="23">
        <v>17</v>
      </c>
      <c r="G1006" s="10">
        <v>56</v>
      </c>
      <c r="H1006" s="38">
        <v>15.96</v>
      </c>
      <c r="I1006" s="8">
        <v>59</v>
      </c>
      <c r="J1006" s="8">
        <v>33</v>
      </c>
      <c r="K1006" s="17">
        <v>23.16</v>
      </c>
      <c r="L1006" s="20">
        <f t="shared" si="1350"/>
        <v>17.937766666666668</v>
      </c>
      <c r="M1006" s="20">
        <f t="shared" si="1351"/>
        <v>59.556433333333331</v>
      </c>
      <c r="N1006" s="16">
        <f t="shared" si="1352"/>
        <v>90344.412998273649</v>
      </c>
      <c r="O1006" s="16">
        <f t="shared" si="1353"/>
        <v>110919.30174909736</v>
      </c>
      <c r="P1006" s="22">
        <f t="shared" si="1342"/>
        <v>0.5702245171859941</v>
      </c>
      <c r="Q1006" s="11">
        <f t="shared" si="1343"/>
        <v>5282.8995637876915</v>
      </c>
      <c r="R1006" s="7">
        <f t="shared" si="1355"/>
        <v>986</v>
      </c>
      <c r="S1006" s="11">
        <f t="shared" si="1344"/>
        <v>8722.6779815886021</v>
      </c>
      <c r="T1006" s="11">
        <f t="shared" si="1345"/>
        <v>11339.481376065183</v>
      </c>
      <c r="U1006" s="4">
        <v>9</v>
      </c>
      <c r="AA1006" s="4">
        <v>9</v>
      </c>
      <c r="AB1006" s="4">
        <f t="shared" si="1354"/>
        <v>18</v>
      </c>
      <c r="AC1006" s="3">
        <f t="shared" si="1329"/>
        <v>17</v>
      </c>
      <c r="AD1006" s="42">
        <f t="shared" si="1330"/>
        <v>56.265999999999998</v>
      </c>
      <c r="AE1006" s="3">
        <f t="shared" si="1331"/>
        <v>59</v>
      </c>
      <c r="AF1006" s="42">
        <f t="shared" si="1332"/>
        <v>33.386000000000003</v>
      </c>
      <c r="AG1006" s="4">
        <v>1</v>
      </c>
      <c r="AJ1006" s="3">
        <v>6</v>
      </c>
      <c r="AL1006" t="s">
        <v>2565</v>
      </c>
    </row>
    <row r="1007" spans="1:38" x14ac:dyDescent="0.2">
      <c r="B1007" s="4">
        <v>7</v>
      </c>
      <c r="C1007" s="13" t="s">
        <v>1378</v>
      </c>
      <c r="D1007" s="29">
        <v>1621120</v>
      </c>
      <c r="E1007" s="29">
        <v>6606968</v>
      </c>
      <c r="F1007" s="23">
        <v>17</v>
      </c>
      <c r="G1007" s="10">
        <v>56</v>
      </c>
      <c r="H1007" s="38">
        <v>52.62</v>
      </c>
      <c r="I1007" s="8">
        <v>59</v>
      </c>
      <c r="J1007" s="8">
        <v>33</v>
      </c>
      <c r="K1007" s="17">
        <v>55.2</v>
      </c>
      <c r="L1007" s="20">
        <f t="shared" si="1350"/>
        <v>17.947949999999999</v>
      </c>
      <c r="M1007" s="20">
        <f t="shared" si="1351"/>
        <v>59.565333333333335</v>
      </c>
      <c r="N1007" s="16">
        <f t="shared" si="1352"/>
        <v>90323.407408645566</v>
      </c>
      <c r="O1007" s="16">
        <f t="shared" si="1353"/>
        <v>110919.68482786408</v>
      </c>
      <c r="P1007" s="22">
        <f t="shared" si="1342"/>
        <v>1.1467122568456309</v>
      </c>
      <c r="Q1007" s="11">
        <f t="shared" si="1343"/>
        <v>5284.0462760445371</v>
      </c>
      <c r="R1007" s="7">
        <f t="shared" si="1355"/>
        <v>987</v>
      </c>
      <c r="S1007" s="11">
        <f t="shared" si="1344"/>
        <v>8715.7318514696108</v>
      </c>
      <c r="T1007" s="11">
        <f t="shared" si="1345"/>
        <v>11330.451406910495</v>
      </c>
      <c r="AB1007" s="4">
        <f t="shared" si="1354"/>
        <v>0</v>
      </c>
      <c r="AC1007" s="3">
        <f t="shared" si="1329"/>
        <v>17</v>
      </c>
      <c r="AD1007" s="42">
        <f t="shared" si="1330"/>
        <v>56.877000000000002</v>
      </c>
      <c r="AE1007" s="3">
        <f t="shared" si="1331"/>
        <v>59</v>
      </c>
      <c r="AF1007" s="42">
        <f t="shared" si="1332"/>
        <v>33.92</v>
      </c>
      <c r="AG1007" s="4">
        <v>1</v>
      </c>
      <c r="AJ1007" s="3">
        <v>7</v>
      </c>
      <c r="AL1007" t="s">
        <v>613</v>
      </c>
    </row>
    <row r="1008" spans="1:38" x14ac:dyDescent="0.2">
      <c r="B1008" s="4">
        <v>8</v>
      </c>
      <c r="C1008" s="13" t="s">
        <v>1379</v>
      </c>
      <c r="D1008" s="29">
        <v>1621382</v>
      </c>
      <c r="E1008" s="29">
        <v>6606916</v>
      </c>
      <c r="F1008" s="23">
        <v>17</v>
      </c>
      <c r="G1008" s="10">
        <v>57</v>
      </c>
      <c r="H1008" s="38">
        <v>9.18</v>
      </c>
      <c r="I1008" s="8">
        <v>59</v>
      </c>
      <c r="J1008" s="8">
        <v>33</v>
      </c>
      <c r="K1008" s="17">
        <v>53.28</v>
      </c>
      <c r="L1008" s="20">
        <f t="shared" si="1350"/>
        <v>17.952549999999999</v>
      </c>
      <c r="M1008" s="20">
        <f t="shared" si="1351"/>
        <v>59.564799999999998</v>
      </c>
      <c r="N1008" s="16">
        <f t="shared" si="1352"/>
        <v>90314.857777864439</v>
      </c>
      <c r="O1008" s="16">
        <f t="shared" si="1353"/>
        <v>110919.80498549479</v>
      </c>
      <c r="P1008" s="22">
        <f t="shared" si="1342"/>
        <v>0.26711046404062871</v>
      </c>
      <c r="Q1008" s="11">
        <f t="shared" si="1343"/>
        <v>5284.3133865085774</v>
      </c>
      <c r="R1008" s="7">
        <f t="shared" si="1355"/>
        <v>988</v>
      </c>
      <c r="S1008" s="11">
        <f t="shared" si="1344"/>
        <v>8707.3503980121095</v>
      </c>
      <c r="T1008" s="11">
        <f t="shared" si="1345"/>
        <v>11319.555517415743</v>
      </c>
      <c r="AB1008" s="4">
        <f t="shared" si="1354"/>
        <v>0</v>
      </c>
      <c r="AC1008" s="3">
        <f t="shared" si="1329"/>
        <v>17</v>
      </c>
      <c r="AD1008" s="42">
        <f t="shared" si="1330"/>
        <v>57.152999999999999</v>
      </c>
      <c r="AE1008" s="3">
        <f t="shared" si="1331"/>
        <v>59</v>
      </c>
      <c r="AF1008" s="42">
        <f t="shared" si="1332"/>
        <v>33.887999999999998</v>
      </c>
      <c r="AJ1008" s="3">
        <v>7</v>
      </c>
      <c r="AL1008" t="s">
        <v>2810</v>
      </c>
    </row>
    <row r="1009" spans="2:38" x14ac:dyDescent="0.2">
      <c r="B1009" s="4">
        <v>8</v>
      </c>
      <c r="C1009" s="13" t="s">
        <v>1380</v>
      </c>
      <c r="D1009" s="29">
        <v>1621457</v>
      </c>
      <c r="E1009" s="29">
        <v>6607339</v>
      </c>
      <c r="F1009" s="23">
        <v>17</v>
      </c>
      <c r="G1009" s="10">
        <v>57</v>
      </c>
      <c r="H1009" s="38">
        <v>14.82</v>
      </c>
      <c r="I1009" s="8">
        <v>59</v>
      </c>
      <c r="J1009" s="8">
        <v>34</v>
      </c>
      <c r="K1009" s="17">
        <v>6.84</v>
      </c>
      <c r="L1009" s="20">
        <f t="shared" si="1350"/>
        <v>17.954116666666668</v>
      </c>
      <c r="M1009" s="20">
        <f t="shared" si="1351"/>
        <v>59.568566666666669</v>
      </c>
      <c r="N1009" s="16">
        <f t="shared" si="1352"/>
        <v>90311.15426638459</v>
      </c>
      <c r="O1009" s="16">
        <f t="shared" si="1353"/>
        <v>110919.89231457082</v>
      </c>
      <c r="P1009" s="22">
        <f t="shared" si="1342"/>
        <v>0.42959748602616377</v>
      </c>
      <c r="Q1009" s="11">
        <f t="shared" si="1343"/>
        <v>5284.7429839946035</v>
      </c>
      <c r="R1009" s="7">
        <f t="shared" si="1355"/>
        <v>989</v>
      </c>
      <c r="S1009" s="11">
        <f t="shared" si="1344"/>
        <v>8699.253364957749</v>
      </c>
      <c r="T1009" s="11">
        <f t="shared" si="1345"/>
        <v>11309.029374445074</v>
      </c>
      <c r="AB1009" s="4">
        <f t="shared" si="1354"/>
        <v>0</v>
      </c>
      <c r="AC1009" s="3">
        <f t="shared" si="1329"/>
        <v>17</v>
      </c>
      <c r="AD1009" s="42">
        <f t="shared" si="1330"/>
        <v>57.247</v>
      </c>
      <c r="AE1009" s="3">
        <f t="shared" si="1331"/>
        <v>59</v>
      </c>
      <c r="AF1009" s="42">
        <f t="shared" si="1332"/>
        <v>34.113999999999997</v>
      </c>
      <c r="AJ1009" s="3">
        <v>7</v>
      </c>
      <c r="AL1009" t="s">
        <v>613</v>
      </c>
    </row>
    <row r="1010" spans="2:38" x14ac:dyDescent="0.2">
      <c r="B1010" s="4">
        <v>8</v>
      </c>
      <c r="C1010" s="13" t="s">
        <v>1381</v>
      </c>
      <c r="D1010" s="29">
        <v>1621461</v>
      </c>
      <c r="E1010" s="29">
        <v>6607632</v>
      </c>
      <c r="F1010" s="23">
        <v>17</v>
      </c>
      <c r="G1010" s="10">
        <v>57</v>
      </c>
      <c r="H1010" s="38">
        <v>15.66</v>
      </c>
      <c r="I1010" s="8">
        <v>59</v>
      </c>
      <c r="J1010" s="8">
        <v>34</v>
      </c>
      <c r="K1010" s="17">
        <v>16.32</v>
      </c>
      <c r="L1010" s="20">
        <f t="shared" si="1350"/>
        <v>17.954350000000002</v>
      </c>
      <c r="M1010" s="20">
        <f t="shared" si="1351"/>
        <v>59.571199999999997</v>
      </c>
      <c r="N1010" s="16">
        <f t="shared" si="1352"/>
        <v>90310.203376897509</v>
      </c>
      <c r="O1010" s="16">
        <f t="shared" si="1353"/>
        <v>110919.90760636012</v>
      </c>
      <c r="P1010" s="22">
        <f t="shared" si="1342"/>
        <v>0.29302730248220898</v>
      </c>
      <c r="Q1010" s="11">
        <f t="shared" si="1343"/>
        <v>5285.0360112970857</v>
      </c>
      <c r="R1010" s="7">
        <f t="shared" si="1355"/>
        <v>990</v>
      </c>
      <c r="S1010" s="11">
        <f t="shared" si="1344"/>
        <v>8690.9481074663181</v>
      </c>
      <c r="T1010" s="11">
        <f t="shared" si="1345"/>
        <v>11298.232539706214</v>
      </c>
      <c r="AB1010" s="4">
        <f t="shared" si="1354"/>
        <v>0</v>
      </c>
      <c r="AC1010" s="3">
        <f t="shared" si="1329"/>
        <v>17</v>
      </c>
      <c r="AD1010" s="42">
        <f t="shared" si="1330"/>
        <v>57.261000000000003</v>
      </c>
      <c r="AE1010" s="3">
        <f t="shared" si="1331"/>
        <v>59</v>
      </c>
      <c r="AF1010" s="42">
        <f t="shared" si="1332"/>
        <v>34.271999999999998</v>
      </c>
      <c r="AJ1010" s="3">
        <v>7</v>
      </c>
      <c r="AL1010" t="s">
        <v>613</v>
      </c>
    </row>
    <row r="1011" spans="2:38" x14ac:dyDescent="0.2">
      <c r="B1011" s="4">
        <v>7</v>
      </c>
      <c r="C1011" s="13" t="s">
        <v>1382</v>
      </c>
      <c r="D1011" s="29">
        <v>1621965</v>
      </c>
      <c r="E1011" s="29">
        <v>6607618</v>
      </c>
      <c r="F1011" s="23">
        <v>17</v>
      </c>
      <c r="G1011" s="10">
        <v>57</v>
      </c>
      <c r="H1011" s="38">
        <v>47.7</v>
      </c>
      <c r="I1011" s="8">
        <v>59</v>
      </c>
      <c r="J1011" s="8">
        <v>34</v>
      </c>
      <c r="K1011" s="17">
        <v>15.3</v>
      </c>
      <c r="L1011" s="20">
        <f t="shared" ref="L1011:L1022" si="1356">(H1011/60+G1011)/60+F1011</f>
        <v>17.963249999999999</v>
      </c>
      <c r="M1011" s="20">
        <f t="shared" ref="M1011:M1022" si="1357">(K1011/60+J1011)/60+I1011</f>
        <v>59.570916666666669</v>
      </c>
      <c r="N1011" s="16">
        <f t="shared" ref="N1011:N1022" si="1358">D1011/L1011</f>
        <v>90293.515928353736</v>
      </c>
      <c r="O1011" s="16">
        <f t="shared" ref="O1011:O1022" si="1359">E1011/M1011</f>
        <v>110920.20015359843</v>
      </c>
      <c r="P1011" s="22">
        <f t="shared" si="1342"/>
        <v>0.50419440695033502</v>
      </c>
      <c r="Q1011" s="11">
        <f t="shared" si="1343"/>
        <v>5285.5402057040365</v>
      </c>
      <c r="R1011" s="7">
        <f t="shared" si="1355"/>
        <v>991</v>
      </c>
      <c r="S1011" s="11">
        <f t="shared" si="1344"/>
        <v>8683.0065135077421</v>
      </c>
      <c r="T1011" s="11">
        <f t="shared" si="1345"/>
        <v>11287.908467560064</v>
      </c>
      <c r="U1011" s="4">
        <v>9</v>
      </c>
      <c r="AB1011" s="4">
        <f>SUM(U1011:AA1011)+AB1012+AB1013</f>
        <v>27</v>
      </c>
      <c r="AC1011" s="3">
        <f t="shared" si="1329"/>
        <v>17</v>
      </c>
      <c r="AD1011" s="42">
        <f t="shared" si="1330"/>
        <v>57.795000000000002</v>
      </c>
      <c r="AE1011" s="3">
        <f t="shared" si="1331"/>
        <v>59</v>
      </c>
      <c r="AF1011" s="42">
        <f t="shared" si="1332"/>
        <v>34.255000000000003</v>
      </c>
      <c r="AG1011" s="4">
        <v>1</v>
      </c>
      <c r="AJ1011" s="3">
        <v>8</v>
      </c>
      <c r="AL1011" t="s">
        <v>2567</v>
      </c>
    </row>
    <row r="1012" spans="2:38" x14ac:dyDescent="0.2">
      <c r="B1012" s="4">
        <v>7</v>
      </c>
      <c r="C1012" s="13" t="s">
        <v>1383</v>
      </c>
      <c r="D1012" s="29">
        <v>1621961</v>
      </c>
      <c r="E1012" s="29">
        <v>6607614</v>
      </c>
      <c r="F1012" s="23">
        <v>17</v>
      </c>
      <c r="G1012" s="10">
        <v>57</v>
      </c>
      <c r="H1012" s="38">
        <v>47.4</v>
      </c>
      <c r="I1012" s="8">
        <v>59</v>
      </c>
      <c r="J1012" s="8">
        <v>34</v>
      </c>
      <c r="K1012" s="17">
        <v>15.18</v>
      </c>
      <c r="L1012" s="20">
        <f t="shared" si="1356"/>
        <v>17.963166666666666</v>
      </c>
      <c r="M1012" s="20">
        <f t="shared" si="1357"/>
        <v>59.570883333333335</v>
      </c>
      <c r="N1012" s="16">
        <f t="shared" si="1358"/>
        <v>90293.712133161374</v>
      </c>
      <c r="O1012" s="16">
        <f t="shared" si="1359"/>
        <v>110920.19507292852</v>
      </c>
      <c r="P1012" s="22">
        <f t="shared" si="1342"/>
        <v>5.656854249492381E-3</v>
      </c>
      <c r="Q1012" s="11">
        <f t="shared" si="1343"/>
        <v>5285.545862558286</v>
      </c>
      <c r="R1012" s="7">
        <f t="shared" si="1355"/>
        <v>992</v>
      </c>
      <c r="S1012" s="11">
        <f t="shared" si="1344"/>
        <v>8674.2627663758958</v>
      </c>
      <c r="T1012" s="11">
        <f t="shared" si="1345"/>
        <v>11276.541596288665</v>
      </c>
      <c r="U1012" s="4">
        <v>9</v>
      </c>
      <c r="AB1012" s="4">
        <f t="shared" ref="AB1012:AB1022" si="1360">SUM(U1012:AA1012)</f>
        <v>9</v>
      </c>
      <c r="AC1012" s="3">
        <f t="shared" si="1329"/>
        <v>17</v>
      </c>
      <c r="AD1012" s="42">
        <f t="shared" si="1330"/>
        <v>57.79</v>
      </c>
      <c r="AE1012" s="3">
        <f t="shared" si="1331"/>
        <v>59</v>
      </c>
      <c r="AF1012" s="42">
        <f t="shared" si="1332"/>
        <v>34.253</v>
      </c>
      <c r="AG1012" s="4">
        <v>1</v>
      </c>
      <c r="AJ1012" s="3">
        <v>8</v>
      </c>
      <c r="AL1012" t="s">
        <v>613</v>
      </c>
    </row>
    <row r="1013" spans="2:38" x14ac:dyDescent="0.2">
      <c r="B1013" s="4">
        <v>7</v>
      </c>
      <c r="C1013" s="13" t="s">
        <v>1384</v>
      </c>
      <c r="D1013" s="29">
        <v>1621962</v>
      </c>
      <c r="E1013" s="29">
        <v>6607610</v>
      </c>
      <c r="F1013" s="23">
        <v>17</v>
      </c>
      <c r="G1013" s="10">
        <v>57</v>
      </c>
      <c r="H1013" s="38">
        <v>47.52</v>
      </c>
      <c r="I1013" s="8">
        <v>59</v>
      </c>
      <c r="J1013" s="8">
        <v>34</v>
      </c>
      <c r="K1013" s="17">
        <v>15.06</v>
      </c>
      <c r="L1013" s="20">
        <f t="shared" si="1356"/>
        <v>17.963200000000001</v>
      </c>
      <c r="M1013" s="20">
        <f t="shared" si="1357"/>
        <v>59.57085</v>
      </c>
      <c r="N1013" s="16">
        <f t="shared" si="1358"/>
        <v>90293.600249398762</v>
      </c>
      <c r="O1013" s="16">
        <f t="shared" si="1359"/>
        <v>110920.18999225293</v>
      </c>
      <c r="P1013" s="22">
        <f t="shared" si="1342"/>
        <v>4.1231056256176603E-3</v>
      </c>
      <c r="Q1013" s="11">
        <f t="shared" si="1343"/>
        <v>5285.5499856639117</v>
      </c>
      <c r="R1013" s="7">
        <f t="shared" si="1355"/>
        <v>993</v>
      </c>
      <c r="S1013" s="11">
        <f t="shared" si="1344"/>
        <v>8665.5341154691323</v>
      </c>
      <c r="T1013" s="11">
        <f t="shared" si="1345"/>
        <v>11265.194350109872</v>
      </c>
      <c r="U1013" s="4">
        <v>9</v>
      </c>
      <c r="AB1013" s="4">
        <f t="shared" si="1360"/>
        <v>9</v>
      </c>
      <c r="AC1013" s="3">
        <f t="shared" si="1329"/>
        <v>17</v>
      </c>
      <c r="AD1013" s="42">
        <f t="shared" si="1330"/>
        <v>57.792000000000002</v>
      </c>
      <c r="AE1013" s="3">
        <f t="shared" si="1331"/>
        <v>59</v>
      </c>
      <c r="AF1013" s="42">
        <f t="shared" si="1332"/>
        <v>34.250999999999998</v>
      </c>
      <c r="AG1013" s="4">
        <v>1</v>
      </c>
      <c r="AJ1013" s="3">
        <v>8</v>
      </c>
      <c r="AL1013" t="s">
        <v>2566</v>
      </c>
    </row>
    <row r="1014" spans="2:38" x14ac:dyDescent="0.2">
      <c r="B1014" s="4">
        <v>8</v>
      </c>
      <c r="C1014" s="13" t="s">
        <v>1385</v>
      </c>
      <c r="D1014" s="29">
        <v>1618279</v>
      </c>
      <c r="E1014" s="29">
        <v>6608299</v>
      </c>
      <c r="F1014" s="23">
        <v>17</v>
      </c>
      <c r="G1014" s="10">
        <v>53</v>
      </c>
      <c r="H1014" s="38">
        <v>54.48</v>
      </c>
      <c r="I1014" s="8">
        <v>59</v>
      </c>
      <c r="J1014" s="8">
        <v>34</v>
      </c>
      <c r="K1014" s="17">
        <v>41.1</v>
      </c>
      <c r="L1014" s="20">
        <f t="shared" si="1356"/>
        <v>17.898466666666668</v>
      </c>
      <c r="M1014" s="20">
        <f t="shared" si="1357"/>
        <v>59.578083333333332</v>
      </c>
      <c r="N1014" s="16">
        <f t="shared" si="1358"/>
        <v>90414.393039254748</v>
      </c>
      <c r="O1014" s="16">
        <f t="shared" si="1359"/>
        <v>110918.28790508815</v>
      </c>
      <c r="P1014" s="22">
        <f t="shared" si="1342"/>
        <v>3.7468933798548365</v>
      </c>
      <c r="Q1014" s="11">
        <f t="shared" si="1343"/>
        <v>5289.2968790437662</v>
      </c>
      <c r="R1014" s="7">
        <f t="shared" si="1355"/>
        <v>994</v>
      </c>
      <c r="S1014" s="11">
        <f t="shared" si="1344"/>
        <v>8662.9530373070938</v>
      </c>
      <c r="T1014" s="11">
        <f t="shared" si="1345"/>
        <v>11261.838948499222</v>
      </c>
      <c r="AB1014" s="4">
        <f t="shared" si="1360"/>
        <v>0</v>
      </c>
      <c r="AC1014" s="3">
        <f t="shared" si="1329"/>
        <v>17</v>
      </c>
      <c r="AD1014" s="42">
        <f t="shared" si="1330"/>
        <v>53.908000000000001</v>
      </c>
      <c r="AE1014" s="3">
        <f t="shared" si="1331"/>
        <v>59</v>
      </c>
      <c r="AF1014" s="42">
        <f t="shared" si="1332"/>
        <v>34.685000000000002</v>
      </c>
      <c r="AJ1014" s="3">
        <v>9</v>
      </c>
      <c r="AL1014" t="s">
        <v>2568</v>
      </c>
    </row>
    <row r="1015" spans="2:38" x14ac:dyDescent="0.2">
      <c r="B1015" s="4">
        <v>9</v>
      </c>
      <c r="C1015" s="13" t="s">
        <v>1386</v>
      </c>
      <c r="D1015" s="29">
        <v>1617364</v>
      </c>
      <c r="E1015" s="29">
        <v>6609373</v>
      </c>
      <c r="F1015" s="23">
        <v>17</v>
      </c>
      <c r="G1015" s="10">
        <v>52</v>
      </c>
      <c r="H1015" s="38">
        <v>58.32</v>
      </c>
      <c r="I1015" s="8">
        <v>59</v>
      </c>
      <c r="J1015" s="8">
        <v>35</v>
      </c>
      <c r="K1015" s="17">
        <v>16.739999999999998</v>
      </c>
      <c r="L1015" s="20">
        <f t="shared" si="1356"/>
        <v>17.882866666666665</v>
      </c>
      <c r="M1015" s="20">
        <f t="shared" si="1357"/>
        <v>59.587983333333334</v>
      </c>
      <c r="N1015" s="16">
        <f t="shared" si="1358"/>
        <v>90442.099141450119</v>
      </c>
      <c r="O1015" s="16">
        <f t="shared" si="1359"/>
        <v>110917.88361132097</v>
      </c>
      <c r="P1015" s="22">
        <f t="shared" si="1342"/>
        <v>1.410922038951834</v>
      </c>
      <c r="Q1015" s="11">
        <f t="shared" si="1343"/>
        <v>5290.7078010827181</v>
      </c>
      <c r="R1015" s="7">
        <f t="shared" si="1355"/>
        <v>995</v>
      </c>
      <c r="S1015" s="11">
        <f t="shared" si="1344"/>
        <v>8656.5550755403674</v>
      </c>
      <c r="T1015" s="11">
        <f t="shared" si="1345"/>
        <v>11253.521598202478</v>
      </c>
      <c r="AB1015" s="4">
        <f t="shared" si="1360"/>
        <v>0</v>
      </c>
      <c r="AC1015" s="3">
        <f t="shared" si="1329"/>
        <v>17</v>
      </c>
      <c r="AD1015" s="42">
        <f t="shared" si="1330"/>
        <v>52.972000000000001</v>
      </c>
      <c r="AE1015" s="3">
        <f t="shared" si="1331"/>
        <v>59</v>
      </c>
      <c r="AF1015" s="42">
        <f t="shared" si="1332"/>
        <v>35.279000000000003</v>
      </c>
      <c r="AJ1015" s="3">
        <v>9</v>
      </c>
      <c r="AK1015" s="3">
        <v>1</v>
      </c>
      <c r="AL1015" t="s">
        <v>118</v>
      </c>
    </row>
    <row r="1016" spans="2:38" x14ac:dyDescent="0.2">
      <c r="B1016" s="4">
        <v>9</v>
      </c>
      <c r="C1016" s="13" t="s">
        <v>1387</v>
      </c>
      <c r="D1016" s="29">
        <v>1617907</v>
      </c>
      <c r="E1016" s="29">
        <v>6610050</v>
      </c>
      <c r="F1016" s="23">
        <v>17</v>
      </c>
      <c r="G1016" s="10">
        <v>53</v>
      </c>
      <c r="H1016" s="38">
        <v>34.26</v>
      </c>
      <c r="I1016" s="8">
        <v>59</v>
      </c>
      <c r="J1016" s="8">
        <v>35</v>
      </c>
      <c r="K1016" s="17">
        <v>38.04</v>
      </c>
      <c r="L1016" s="20">
        <f t="shared" ref="L1016:L1019" si="1361">(H1016/60+G1016)/60+F1016</f>
        <v>17.892849999999999</v>
      </c>
      <c r="M1016" s="20">
        <f t="shared" ref="M1016:M1019" si="1362">(K1016/60+J1016)/60+I1016</f>
        <v>59.593899999999998</v>
      </c>
      <c r="N1016" s="16">
        <f t="shared" ref="N1016:N1019" si="1363">D1016/L1016</f>
        <v>90421.984200392893</v>
      </c>
      <c r="O1016" s="16">
        <f t="shared" ref="O1016:O1019" si="1364">E1016/M1016</f>
        <v>110918.2315639688</v>
      </c>
      <c r="P1016" s="22">
        <f t="shared" si="1342"/>
        <v>0.86785828336197834</v>
      </c>
      <c r="Q1016" s="11">
        <f t="shared" si="1343"/>
        <v>5291.5756593660799</v>
      </c>
      <c r="R1016" s="7">
        <f t="shared" si="1355"/>
        <v>996</v>
      </c>
      <c r="S1016" s="11">
        <f t="shared" si="1344"/>
        <v>8649.2823026586138</v>
      </c>
      <c r="T1016" s="11">
        <f t="shared" si="1345"/>
        <v>11244.066993456199</v>
      </c>
      <c r="AB1016" s="4">
        <f t="shared" ref="AB1016:AB1019" si="1365">SUM(U1016:AA1016)</f>
        <v>0</v>
      </c>
      <c r="AC1016" s="3">
        <f t="shared" si="1329"/>
        <v>17</v>
      </c>
      <c r="AD1016" s="42">
        <f t="shared" si="1330"/>
        <v>53.570999999999998</v>
      </c>
      <c r="AE1016" s="3">
        <f t="shared" si="1331"/>
        <v>59</v>
      </c>
      <c r="AF1016" s="42">
        <f t="shared" si="1332"/>
        <v>35.634</v>
      </c>
      <c r="AJ1016" s="3">
        <v>9</v>
      </c>
      <c r="AK1016" s="3" t="s">
        <v>2296</v>
      </c>
      <c r="AL1016" t="s">
        <v>581</v>
      </c>
    </row>
    <row r="1017" spans="2:38" x14ac:dyDescent="0.2">
      <c r="B1017" s="4">
        <v>9</v>
      </c>
      <c r="C1017" s="13" t="s">
        <v>1533</v>
      </c>
      <c r="D1017" s="29">
        <v>1617907</v>
      </c>
      <c r="E1017" s="29">
        <v>6610050</v>
      </c>
      <c r="F1017" s="23">
        <v>17</v>
      </c>
      <c r="G1017" s="10">
        <v>53</v>
      </c>
      <c r="H1017" s="38">
        <v>34.26</v>
      </c>
      <c r="I1017" s="8">
        <v>59</v>
      </c>
      <c r="J1017" s="8">
        <v>35</v>
      </c>
      <c r="K1017" s="17">
        <v>38.04</v>
      </c>
      <c r="L1017" s="20">
        <f t="shared" si="1361"/>
        <v>17.892849999999999</v>
      </c>
      <c r="M1017" s="20">
        <f t="shared" si="1362"/>
        <v>59.593899999999998</v>
      </c>
      <c r="N1017" s="16">
        <f t="shared" si="1363"/>
        <v>90421.984200392893</v>
      </c>
      <c r="O1017" s="16">
        <f t="shared" si="1364"/>
        <v>110918.2315639688</v>
      </c>
      <c r="P1017" s="22">
        <f t="shared" si="1342"/>
        <v>0</v>
      </c>
      <c r="Q1017" s="11">
        <f t="shared" si="1343"/>
        <v>5291.5756593660799</v>
      </c>
      <c r="R1017" s="7">
        <f t="shared" si="1355"/>
        <v>997</v>
      </c>
      <c r="S1017" s="11">
        <f t="shared" si="1344"/>
        <v>8640.6069944312731</v>
      </c>
      <c r="T1017" s="11">
        <f t="shared" si="1345"/>
        <v>11232.789092760655</v>
      </c>
      <c r="AB1017" s="4">
        <f t="shared" si="1365"/>
        <v>0</v>
      </c>
      <c r="AC1017" s="3">
        <f t="shared" si="1329"/>
        <v>17</v>
      </c>
      <c r="AD1017" s="42">
        <f t="shared" si="1330"/>
        <v>53.570999999999998</v>
      </c>
      <c r="AE1017" s="3">
        <f t="shared" si="1331"/>
        <v>59</v>
      </c>
      <c r="AF1017" s="42">
        <f t="shared" si="1332"/>
        <v>35.634</v>
      </c>
      <c r="AJ1017" s="3">
        <v>9</v>
      </c>
      <c r="AK1017" s="3" t="s">
        <v>2296</v>
      </c>
      <c r="AL1017" t="s">
        <v>581</v>
      </c>
    </row>
    <row r="1018" spans="2:38" x14ac:dyDescent="0.2">
      <c r="B1018" s="4">
        <v>9</v>
      </c>
      <c r="C1018" s="13" t="s">
        <v>1534</v>
      </c>
      <c r="D1018" s="29">
        <v>1617907</v>
      </c>
      <c r="E1018" s="29">
        <v>6610050</v>
      </c>
      <c r="F1018" s="23">
        <v>17</v>
      </c>
      <c r="G1018" s="10">
        <v>53</v>
      </c>
      <c r="H1018" s="38">
        <v>34.26</v>
      </c>
      <c r="I1018" s="8">
        <v>59</v>
      </c>
      <c r="J1018" s="8">
        <v>35</v>
      </c>
      <c r="K1018" s="17">
        <v>38.04</v>
      </c>
      <c r="L1018" s="20">
        <f t="shared" si="1361"/>
        <v>17.892849999999999</v>
      </c>
      <c r="M1018" s="20">
        <f t="shared" si="1362"/>
        <v>59.593899999999998</v>
      </c>
      <c r="N1018" s="16">
        <f t="shared" si="1363"/>
        <v>90421.984200392893</v>
      </c>
      <c r="O1018" s="16">
        <f t="shared" si="1364"/>
        <v>110918.2315639688</v>
      </c>
      <c r="P1018" s="22">
        <f t="shared" si="1342"/>
        <v>0</v>
      </c>
      <c r="Q1018" s="11">
        <f t="shared" si="1343"/>
        <v>5291.5756593660799</v>
      </c>
      <c r="R1018" s="7">
        <f t="shared" si="1355"/>
        <v>998</v>
      </c>
      <c r="S1018" s="11">
        <f t="shared" si="1344"/>
        <v>8631.9490715911616</v>
      </c>
      <c r="T1018" s="11">
        <f t="shared" si="1345"/>
        <v>11221.533793068511</v>
      </c>
      <c r="V1018" s="4">
        <v>9</v>
      </c>
      <c r="AB1018" s="4">
        <f t="shared" si="1365"/>
        <v>9</v>
      </c>
      <c r="AC1018" s="3">
        <f t="shared" si="1329"/>
        <v>17</v>
      </c>
      <c r="AD1018" s="42">
        <f t="shared" si="1330"/>
        <v>53.570999999999998</v>
      </c>
      <c r="AE1018" s="3">
        <f t="shared" si="1331"/>
        <v>59</v>
      </c>
      <c r="AF1018" s="42">
        <f t="shared" si="1332"/>
        <v>35.634</v>
      </c>
      <c r="AJ1018" s="3">
        <v>9</v>
      </c>
      <c r="AK1018" s="3" t="s">
        <v>2296</v>
      </c>
      <c r="AL1018" t="s">
        <v>2569</v>
      </c>
    </row>
    <row r="1019" spans="2:38" x14ac:dyDescent="0.2">
      <c r="B1019" s="4">
        <v>9</v>
      </c>
      <c r="C1019" s="13" t="s">
        <v>1388</v>
      </c>
      <c r="D1019" s="29">
        <v>1619389</v>
      </c>
      <c r="E1019" s="29">
        <v>6609481</v>
      </c>
      <c r="F1019" s="23">
        <v>17</v>
      </c>
      <c r="G1019" s="10">
        <v>55</v>
      </c>
      <c r="H1019" s="38">
        <v>7.5</v>
      </c>
      <c r="I1019" s="8">
        <v>59</v>
      </c>
      <c r="J1019" s="8">
        <v>35</v>
      </c>
      <c r="K1019" s="17">
        <v>18.18</v>
      </c>
      <c r="L1019" s="20">
        <f t="shared" si="1361"/>
        <v>17.918749999999999</v>
      </c>
      <c r="M1019" s="20">
        <f t="shared" si="1362"/>
        <v>59.588383333333333</v>
      </c>
      <c r="N1019" s="16">
        <f t="shared" si="1363"/>
        <v>90373.99372166027</v>
      </c>
      <c r="O1019" s="16">
        <f t="shared" si="1364"/>
        <v>110918.95148467137</v>
      </c>
      <c r="P1019" s="22">
        <f t="shared" si="1342"/>
        <v>1.5874775588965029</v>
      </c>
      <c r="Q1019" s="11">
        <f t="shared" si="1343"/>
        <v>5293.1631369249762</v>
      </c>
      <c r="R1019" s="7">
        <f t="shared" si="1355"/>
        <v>999</v>
      </c>
      <c r="S1019" s="11">
        <f t="shared" si="1344"/>
        <v>8625.8954823962576</v>
      </c>
      <c r="T1019" s="11">
        <f t="shared" si="1345"/>
        <v>11213.664127115135</v>
      </c>
      <c r="AB1019" s="4">
        <f t="shared" si="1365"/>
        <v>0</v>
      </c>
      <c r="AC1019" s="3">
        <f t="shared" si="1329"/>
        <v>17</v>
      </c>
      <c r="AD1019" s="42">
        <f t="shared" si="1330"/>
        <v>55.125</v>
      </c>
      <c r="AE1019" s="3">
        <f t="shared" si="1331"/>
        <v>59</v>
      </c>
      <c r="AF1019" s="42">
        <f t="shared" si="1332"/>
        <v>35.302999999999997</v>
      </c>
      <c r="AJ1019" s="3">
        <v>9</v>
      </c>
      <c r="AK1019" s="3">
        <v>1</v>
      </c>
      <c r="AL1019" t="s">
        <v>504</v>
      </c>
    </row>
    <row r="1020" spans="2:38" x14ac:dyDescent="0.2">
      <c r="B1020" s="4">
        <v>8</v>
      </c>
      <c r="C1020" s="13" t="s">
        <v>1389</v>
      </c>
      <c r="D1020" s="29">
        <v>1620656</v>
      </c>
      <c r="E1020" s="29">
        <v>6608712</v>
      </c>
      <c r="F1020" s="23">
        <v>17</v>
      </c>
      <c r="G1020" s="10">
        <v>56</v>
      </c>
      <c r="H1020" s="38">
        <v>26.64</v>
      </c>
      <c r="I1020" s="8">
        <v>59</v>
      </c>
      <c r="J1020" s="8">
        <v>34</v>
      </c>
      <c r="K1020" s="17">
        <v>52.02</v>
      </c>
      <c r="L1020" s="20">
        <f t="shared" si="1356"/>
        <v>17.940733333333334</v>
      </c>
      <c r="M1020" s="20">
        <f t="shared" si="1357"/>
        <v>59.581116666666667</v>
      </c>
      <c r="N1020" s="16">
        <f t="shared" si="1358"/>
        <v>90333.87709904091</v>
      </c>
      <c r="O1020" s="16">
        <f t="shared" si="1359"/>
        <v>110919.5726722141</v>
      </c>
      <c r="P1020" s="22">
        <f t="shared" si="1342"/>
        <v>1.4821099824237067</v>
      </c>
      <c r="Q1020" s="11">
        <f t="shared" si="1343"/>
        <v>5294.6452469074002</v>
      </c>
      <c r="R1020" s="7">
        <f t="shared" si="1355"/>
        <v>1000</v>
      </c>
      <c r="S1020" s="11">
        <f t="shared" si="1344"/>
        <v>8619.6824619652471</v>
      </c>
      <c r="T1020" s="11">
        <f t="shared" si="1345"/>
        <v>11205.587200554821</v>
      </c>
      <c r="V1020" s="4">
        <v>9</v>
      </c>
      <c r="W1020" s="4">
        <v>9</v>
      </c>
      <c r="AB1020" s="4">
        <f>SUM(U1020:AA1020)+31</f>
        <v>49</v>
      </c>
      <c r="AC1020" s="3">
        <f t="shared" si="1329"/>
        <v>17</v>
      </c>
      <c r="AD1020" s="42">
        <f t="shared" si="1330"/>
        <v>56.444000000000003</v>
      </c>
      <c r="AE1020" s="3">
        <f t="shared" si="1331"/>
        <v>59</v>
      </c>
      <c r="AF1020" s="42">
        <f t="shared" si="1332"/>
        <v>34.866999999999997</v>
      </c>
      <c r="AJ1020" s="3">
        <v>8</v>
      </c>
      <c r="AL1020" t="s">
        <v>2570</v>
      </c>
    </row>
    <row r="1021" spans="2:38" x14ac:dyDescent="0.2">
      <c r="B1021" s="4">
        <v>8</v>
      </c>
      <c r="C1021" s="13" t="s">
        <v>1390</v>
      </c>
      <c r="D1021" s="29">
        <v>1621860</v>
      </c>
      <c r="E1021" s="29">
        <v>6608219</v>
      </c>
      <c r="F1021" s="23">
        <v>17</v>
      </c>
      <c r="G1021" s="10">
        <v>57</v>
      </c>
      <c r="H1021" s="38">
        <v>42.3</v>
      </c>
      <c r="I1021" s="8">
        <v>59</v>
      </c>
      <c r="J1021" s="8">
        <v>34</v>
      </c>
      <c r="K1021" s="17">
        <v>34.86</v>
      </c>
      <c r="L1021" s="20">
        <f t="shared" si="1356"/>
        <v>17.961749999999999</v>
      </c>
      <c r="M1021" s="20">
        <f t="shared" si="1357"/>
        <v>59.576349999999998</v>
      </c>
      <c r="N1021" s="16">
        <f t="shared" si="1358"/>
        <v>90295.210655977295</v>
      </c>
      <c r="O1021" s="16">
        <f t="shared" si="1359"/>
        <v>110920.17218241803</v>
      </c>
      <c r="P1021" s="22">
        <f t="shared" si="1342"/>
        <v>1.3010245962317544</v>
      </c>
      <c r="Q1021" s="11">
        <f t="shared" si="1343"/>
        <v>5295.9462715036316</v>
      </c>
      <c r="R1021" s="7">
        <f t="shared" si="1355"/>
        <v>1001</v>
      </c>
      <c r="S1021" s="11">
        <f t="shared" si="1344"/>
        <v>8613.1873426652473</v>
      </c>
      <c r="T1021" s="11">
        <f t="shared" si="1345"/>
        <v>11197.143545464822</v>
      </c>
      <c r="U1021" s="4">
        <v>9</v>
      </c>
      <c r="AB1021" s="4">
        <f t="shared" si="1360"/>
        <v>9</v>
      </c>
      <c r="AC1021" s="3">
        <f t="shared" si="1329"/>
        <v>17</v>
      </c>
      <c r="AD1021" s="42">
        <f t="shared" si="1330"/>
        <v>57.704999999999998</v>
      </c>
      <c r="AE1021" s="3">
        <f t="shared" si="1331"/>
        <v>59</v>
      </c>
      <c r="AF1021" s="42">
        <f t="shared" si="1332"/>
        <v>34.581000000000003</v>
      </c>
      <c r="AG1021" s="4">
        <v>1</v>
      </c>
      <c r="AJ1021" s="3">
        <v>6</v>
      </c>
      <c r="AL1021" t="s">
        <v>2571</v>
      </c>
    </row>
    <row r="1022" spans="2:38" x14ac:dyDescent="0.2">
      <c r="B1022" s="4">
        <v>9</v>
      </c>
      <c r="C1022" s="13" t="s">
        <v>1391</v>
      </c>
      <c r="D1022" s="29">
        <v>1621098</v>
      </c>
      <c r="E1022" s="29">
        <v>6608734</v>
      </c>
      <c r="F1022" s="23">
        <v>17</v>
      </c>
      <c r="G1022" s="10">
        <v>56</v>
      </c>
      <c r="H1022" s="38">
        <v>54.84</v>
      </c>
      <c r="I1022" s="8">
        <v>59</v>
      </c>
      <c r="J1022" s="8">
        <v>34</v>
      </c>
      <c r="K1022" s="17">
        <v>52.26</v>
      </c>
      <c r="L1022" s="20">
        <f t="shared" si="1356"/>
        <v>17.948566666666668</v>
      </c>
      <c r="M1022" s="20">
        <f t="shared" si="1357"/>
        <v>59.581183333333335</v>
      </c>
      <c r="N1022" s="16">
        <f t="shared" si="1358"/>
        <v>90319.078403660824</v>
      </c>
      <c r="O1022" s="16">
        <f t="shared" si="1359"/>
        <v>110919.81780601313</v>
      </c>
      <c r="P1022" s="22">
        <f t="shared" si="1342"/>
        <v>0.91971136776708373</v>
      </c>
      <c r="Q1022" s="11">
        <f t="shared" si="1343"/>
        <v>5296.865982871399</v>
      </c>
      <c r="R1022" s="7">
        <f t="shared" si="1355"/>
        <v>1002</v>
      </c>
      <c r="S1022" s="11">
        <f t="shared" si="1344"/>
        <v>8606.0856488170029</v>
      </c>
      <c r="T1022" s="11">
        <f t="shared" si="1345"/>
        <v>11187.911343462105</v>
      </c>
      <c r="AB1022" s="4">
        <f t="shared" si="1360"/>
        <v>0</v>
      </c>
      <c r="AC1022" s="3">
        <f t="shared" si="1329"/>
        <v>17</v>
      </c>
      <c r="AD1022" s="42">
        <f t="shared" si="1330"/>
        <v>56.914000000000001</v>
      </c>
      <c r="AE1022" s="3">
        <f t="shared" si="1331"/>
        <v>59</v>
      </c>
      <c r="AF1022" s="42">
        <f t="shared" si="1332"/>
        <v>34.871000000000002</v>
      </c>
      <c r="AJ1022" s="3">
        <v>9</v>
      </c>
      <c r="AL1022" t="s">
        <v>456</v>
      </c>
    </row>
    <row r="1023" spans="2:38" x14ac:dyDescent="0.2">
      <c r="B1023" s="4">
        <v>9</v>
      </c>
      <c r="C1023" s="13" t="s">
        <v>1392</v>
      </c>
      <c r="D1023" s="29">
        <v>1621099</v>
      </c>
      <c r="E1023" s="29">
        <v>6608730</v>
      </c>
      <c r="F1023" s="23">
        <v>17</v>
      </c>
      <c r="G1023" s="10">
        <v>56</v>
      </c>
      <c r="H1023" s="38">
        <v>54.9</v>
      </c>
      <c r="I1023" s="8">
        <v>59</v>
      </c>
      <c r="J1023" s="8">
        <v>34</v>
      </c>
      <c r="K1023" s="17">
        <v>52.14</v>
      </c>
      <c r="L1023" s="20">
        <f t="shared" ref="L1023:L1046" si="1366">(H1023/60+G1023)/60+F1023</f>
        <v>17.948583333333332</v>
      </c>
      <c r="M1023" s="20">
        <f t="shared" ref="M1023:M1046" si="1367">(K1023/60+J1023)/60+I1023</f>
        <v>59.581150000000001</v>
      </c>
      <c r="N1023" s="16">
        <f t="shared" ref="N1023:N1046" si="1368">D1023/L1023</f>
        <v>90319.050250019747</v>
      </c>
      <c r="O1023" s="16">
        <f t="shared" ref="O1023:O1046" si="1369">E1023/M1023</f>
        <v>110919.81272600478</v>
      </c>
      <c r="P1023" s="22">
        <f t="shared" si="1342"/>
        <v>4.1231056256176603E-3</v>
      </c>
      <c r="Q1023" s="11">
        <f t="shared" si="1343"/>
        <v>5296.8701059770247</v>
      </c>
      <c r="R1023" s="7">
        <f t="shared" si="1355"/>
        <v>1003</v>
      </c>
      <c r="S1023" s="11">
        <f t="shared" si="1344"/>
        <v>8597.5119965409722</v>
      </c>
      <c r="T1023" s="11">
        <f t="shared" si="1345"/>
        <v>11176.765595503264</v>
      </c>
      <c r="AB1023" s="4">
        <f t="shared" ref="AB1023:AB1046" si="1370">SUM(U1023:AA1023)</f>
        <v>0</v>
      </c>
      <c r="AC1023" s="3">
        <f t="shared" si="1329"/>
        <v>17</v>
      </c>
      <c r="AD1023" s="42">
        <f t="shared" si="1330"/>
        <v>56.914999999999999</v>
      </c>
      <c r="AE1023" s="3">
        <f t="shared" si="1331"/>
        <v>59</v>
      </c>
      <c r="AF1023" s="42">
        <f t="shared" si="1332"/>
        <v>34.869</v>
      </c>
      <c r="AJ1023" s="3">
        <v>9</v>
      </c>
      <c r="AK1023" s="3" t="s">
        <v>2296</v>
      </c>
      <c r="AL1023" t="s">
        <v>456</v>
      </c>
    </row>
    <row r="1024" spans="2:38" x14ac:dyDescent="0.2">
      <c r="B1024" s="4">
        <v>9</v>
      </c>
      <c r="C1024" s="13" t="s">
        <v>1393</v>
      </c>
      <c r="D1024" s="29">
        <v>1621107</v>
      </c>
      <c r="E1024" s="29">
        <v>6608717</v>
      </c>
      <c r="F1024" s="23">
        <v>17</v>
      </c>
      <c r="G1024" s="10">
        <v>56</v>
      </c>
      <c r="H1024" s="38">
        <v>55.38</v>
      </c>
      <c r="I1024" s="8">
        <v>59</v>
      </c>
      <c r="J1024" s="8">
        <v>34</v>
      </c>
      <c r="K1024" s="17">
        <v>51.72</v>
      </c>
      <c r="L1024" s="20">
        <f t="shared" si="1366"/>
        <v>17.948716666666666</v>
      </c>
      <c r="M1024" s="20">
        <f t="shared" si="1367"/>
        <v>59.58103333333333</v>
      </c>
      <c r="N1024" s="16">
        <f t="shared" si="1368"/>
        <v>90318.825022773221</v>
      </c>
      <c r="O1024" s="16">
        <f t="shared" si="1369"/>
        <v>110919.81172979544</v>
      </c>
      <c r="P1024" s="22">
        <f t="shared" si="1342"/>
        <v>1.5264337522473748E-2</v>
      </c>
      <c r="Q1024" s="11">
        <f t="shared" si="1343"/>
        <v>5296.8853703145469</v>
      </c>
      <c r="R1024" s="7">
        <f t="shared" si="1355"/>
        <v>1004</v>
      </c>
      <c r="S1024" s="11">
        <f t="shared" si="1344"/>
        <v>8588.9734889164156</v>
      </c>
      <c r="T1024" s="11">
        <f t="shared" si="1345"/>
        <v>11165.665535591341</v>
      </c>
      <c r="V1024" s="4">
        <v>9</v>
      </c>
      <c r="AB1024" s="4">
        <f>SUM(U1024:AA1024)+20</f>
        <v>29</v>
      </c>
      <c r="AC1024" s="3">
        <f t="shared" si="1329"/>
        <v>17</v>
      </c>
      <c r="AD1024" s="42">
        <f t="shared" si="1330"/>
        <v>56.923000000000002</v>
      </c>
      <c r="AE1024" s="3">
        <f t="shared" si="1331"/>
        <v>59</v>
      </c>
      <c r="AF1024" s="42">
        <f t="shared" si="1332"/>
        <v>34.862000000000002</v>
      </c>
      <c r="AJ1024" s="3">
        <v>9</v>
      </c>
      <c r="AL1024" t="s">
        <v>2572</v>
      </c>
    </row>
    <row r="1025" spans="1:38" x14ac:dyDescent="0.2">
      <c r="B1025" s="4">
        <v>9</v>
      </c>
      <c r="C1025" s="13" t="s">
        <v>1394</v>
      </c>
      <c r="D1025" s="29">
        <v>1621115</v>
      </c>
      <c r="E1025" s="29">
        <v>6608726</v>
      </c>
      <c r="F1025" s="23">
        <v>17</v>
      </c>
      <c r="G1025" s="10">
        <v>56</v>
      </c>
      <c r="H1025" s="38">
        <v>55.86</v>
      </c>
      <c r="I1025" s="8">
        <v>59</v>
      </c>
      <c r="J1025" s="8">
        <v>34</v>
      </c>
      <c r="K1025" s="17">
        <v>51.96</v>
      </c>
      <c r="L1025" s="20">
        <f t="shared" si="1366"/>
        <v>17.94885</v>
      </c>
      <c r="M1025" s="20">
        <f t="shared" si="1367"/>
        <v>59.581099999999999</v>
      </c>
      <c r="N1025" s="16">
        <f t="shared" si="1368"/>
        <v>90318.599798872907</v>
      </c>
      <c r="O1025" s="16">
        <f t="shared" si="1369"/>
        <v>110919.83867367337</v>
      </c>
      <c r="P1025" s="22">
        <f t="shared" si="1342"/>
        <v>1.2041594578792296E-2</v>
      </c>
      <c r="Q1025" s="11">
        <f t="shared" si="1343"/>
        <v>5296.8974119091254</v>
      </c>
      <c r="R1025" s="7">
        <f t="shared" si="1355"/>
        <v>1005</v>
      </c>
      <c r="S1025" s="11">
        <f t="shared" si="1344"/>
        <v>8580.4467528239365</v>
      </c>
      <c r="T1025" s="11">
        <f t="shared" si="1345"/>
        <v>11154.580778671118</v>
      </c>
      <c r="AB1025" s="4">
        <f t="shared" si="1370"/>
        <v>0</v>
      </c>
      <c r="AC1025" s="3">
        <f t="shared" si="1329"/>
        <v>17</v>
      </c>
      <c r="AD1025" s="42">
        <f t="shared" si="1330"/>
        <v>56.930999999999997</v>
      </c>
      <c r="AE1025" s="3">
        <f t="shared" si="1331"/>
        <v>59</v>
      </c>
      <c r="AF1025" s="42">
        <f t="shared" si="1332"/>
        <v>34.866</v>
      </c>
      <c r="AJ1025" s="3">
        <v>9</v>
      </c>
      <c r="AK1025" s="3" t="s">
        <v>2296</v>
      </c>
      <c r="AL1025" t="s">
        <v>456</v>
      </c>
    </row>
    <row r="1026" spans="1:38" x14ac:dyDescent="0.2">
      <c r="B1026" s="4">
        <v>9</v>
      </c>
      <c r="C1026" s="13" t="s">
        <v>1395</v>
      </c>
      <c r="D1026" s="29">
        <v>1621110</v>
      </c>
      <c r="E1026" s="29">
        <v>6608753</v>
      </c>
      <c r="F1026" s="23">
        <v>17</v>
      </c>
      <c r="G1026" s="10">
        <v>56</v>
      </c>
      <c r="H1026" s="38">
        <v>55.62</v>
      </c>
      <c r="I1026" s="8">
        <v>59</v>
      </c>
      <c r="J1026" s="8">
        <v>34</v>
      </c>
      <c r="K1026" s="17">
        <v>52.86</v>
      </c>
      <c r="L1026" s="20">
        <f t="shared" si="1366"/>
        <v>17.948783333333335</v>
      </c>
      <c r="M1026" s="20">
        <f t="shared" si="1367"/>
        <v>59.58135</v>
      </c>
      <c r="N1026" s="16">
        <f t="shared" si="1368"/>
        <v>90318.656696322025</v>
      </c>
      <c r="O1026" s="16">
        <f t="shared" si="1369"/>
        <v>110919.82642219419</v>
      </c>
      <c r="P1026" s="22">
        <f t="shared" si="1342"/>
        <v>2.7459060435491962E-2</v>
      </c>
      <c r="Q1026" s="11">
        <f t="shared" si="1343"/>
        <v>5296.9248709695612</v>
      </c>
      <c r="R1026" s="7">
        <f t="shared" si="1355"/>
        <v>1006</v>
      </c>
      <c r="S1026" s="11">
        <f t="shared" si="1344"/>
        <v>8571.9619184278781</v>
      </c>
      <c r="T1026" s="11">
        <f t="shared" si="1345"/>
        <v>11143.550493956242</v>
      </c>
      <c r="AB1026" s="4">
        <f t="shared" si="1370"/>
        <v>0</v>
      </c>
      <c r="AC1026" s="3">
        <f t="shared" si="1329"/>
        <v>17</v>
      </c>
      <c r="AD1026" s="42">
        <f t="shared" si="1330"/>
        <v>56.927</v>
      </c>
      <c r="AE1026" s="3">
        <f t="shared" si="1331"/>
        <v>59</v>
      </c>
      <c r="AF1026" s="42">
        <f t="shared" si="1332"/>
        <v>34.881</v>
      </c>
      <c r="AJ1026" s="3">
        <v>9</v>
      </c>
      <c r="AK1026" s="3">
        <v>1</v>
      </c>
      <c r="AL1026" t="s">
        <v>456</v>
      </c>
    </row>
    <row r="1027" spans="1:38" x14ac:dyDescent="0.2">
      <c r="B1027" s="4">
        <v>9</v>
      </c>
      <c r="C1027" s="13" t="s">
        <v>2881</v>
      </c>
      <c r="D1027" s="29">
        <v>1621139</v>
      </c>
      <c r="E1027" s="29">
        <v>6608781</v>
      </c>
      <c r="F1027" s="23">
        <v>17</v>
      </c>
      <c r="G1027" s="10">
        <v>56</v>
      </c>
      <c r="H1027" s="38">
        <v>57.6</v>
      </c>
      <c r="I1027" s="8">
        <v>59</v>
      </c>
      <c r="J1027" s="8">
        <v>34</v>
      </c>
      <c r="K1027" s="17">
        <v>53.7</v>
      </c>
      <c r="L1027" s="20">
        <f t="shared" si="1366"/>
        <v>17.949333333333332</v>
      </c>
      <c r="M1027" s="20">
        <f t="shared" si="1367"/>
        <v>59.581583333333334</v>
      </c>
      <c r="N1027" s="16">
        <f t="shared" si="1368"/>
        <v>90317.504828405887</v>
      </c>
      <c r="O1027" s="16">
        <f t="shared" si="1369"/>
        <v>110919.8619819603</v>
      </c>
      <c r="P1027" s="22">
        <f t="shared" si="1342"/>
        <v>4.0311288741492743E-2</v>
      </c>
      <c r="Q1027" s="11">
        <f t="shared" si="1343"/>
        <v>5296.9651822583028</v>
      </c>
      <c r="R1027" s="7">
        <f t="shared" si="1355"/>
        <v>1007</v>
      </c>
      <c r="S1027" s="11">
        <f t="shared" si="1344"/>
        <v>8563.5147137204731</v>
      </c>
      <c r="T1027" s="11">
        <f t="shared" si="1345"/>
        <v>11132.569127836616</v>
      </c>
      <c r="AB1027" s="4">
        <f t="shared" ref="AB1027" si="1371">SUM(U1027:AA1027)</f>
        <v>0</v>
      </c>
      <c r="AC1027" s="3">
        <f t="shared" ref="AC1027" si="1372">F1027</f>
        <v>17</v>
      </c>
      <c r="AD1027" s="42">
        <f t="shared" ref="AD1027" si="1373">G1027+H1027/60</f>
        <v>56.96</v>
      </c>
      <c r="AE1027" s="3">
        <f t="shared" ref="AE1027" si="1374">I1027</f>
        <v>59</v>
      </c>
      <c r="AF1027" s="42">
        <f t="shared" ref="AF1027" si="1375">J1027+K1027/60</f>
        <v>34.895000000000003</v>
      </c>
      <c r="AJ1027" s="3">
        <v>9</v>
      </c>
      <c r="AK1027" s="3" t="s">
        <v>2998</v>
      </c>
      <c r="AL1027" t="s">
        <v>456</v>
      </c>
    </row>
    <row r="1028" spans="1:38" x14ac:dyDescent="0.2">
      <c r="B1028" s="4">
        <v>8</v>
      </c>
      <c r="C1028" s="13" t="s">
        <v>2863</v>
      </c>
      <c r="D1028" s="29">
        <v>1621001</v>
      </c>
      <c r="E1028" s="29">
        <v>6609226</v>
      </c>
      <c r="F1028" s="23"/>
      <c r="G1028" s="10"/>
      <c r="H1028" s="38"/>
      <c r="I1028" s="8"/>
      <c r="J1028" s="8"/>
      <c r="K1028" s="17"/>
      <c r="L1028" s="20"/>
      <c r="M1028" s="20"/>
      <c r="N1028" s="16"/>
      <c r="O1028" s="16"/>
      <c r="P1028" s="22">
        <f t="shared" si="1342"/>
        <v>0.46590664300909035</v>
      </c>
      <c r="Q1028" s="11">
        <f t="shared" si="1343"/>
        <v>5297.4310889013123</v>
      </c>
      <c r="R1028" s="7">
        <f t="shared" si="1355"/>
        <v>1008</v>
      </c>
      <c r="S1028" s="11">
        <f t="shared" si="1344"/>
        <v>8555.7716396144206</v>
      </c>
      <c r="T1028" s="11">
        <f t="shared" si="1345"/>
        <v>11122.503131498746</v>
      </c>
      <c r="AB1028" s="4">
        <f t="shared" ref="AB1028" si="1376">SUM(U1028:AA1028)</f>
        <v>0</v>
      </c>
      <c r="AC1028" s="3">
        <f t="shared" ref="AC1028" si="1377">F1028</f>
        <v>0</v>
      </c>
      <c r="AD1028" s="42">
        <f t="shared" ref="AD1028" si="1378">G1028+H1028/60</f>
        <v>0</v>
      </c>
      <c r="AE1028" s="3">
        <f t="shared" ref="AE1028" si="1379">I1028</f>
        <v>0</v>
      </c>
      <c r="AF1028" s="42">
        <f t="shared" ref="AF1028" si="1380">J1028+K1028/60</f>
        <v>0</v>
      </c>
      <c r="AJ1028" s="3">
        <v>6</v>
      </c>
      <c r="AL1028" t="s">
        <v>314</v>
      </c>
    </row>
    <row r="1029" spans="1:38" x14ac:dyDescent="0.2">
      <c r="B1029" s="4">
        <v>8</v>
      </c>
      <c r="C1029" s="13" t="s">
        <v>1396</v>
      </c>
      <c r="D1029" s="29">
        <v>1621006</v>
      </c>
      <c r="E1029" s="29">
        <v>6609149</v>
      </c>
      <c r="F1029" s="23">
        <v>17</v>
      </c>
      <c r="G1029" s="10">
        <v>56</v>
      </c>
      <c r="H1029" s="38">
        <v>49.8</v>
      </c>
      <c r="I1029" s="8">
        <v>59</v>
      </c>
      <c r="J1029" s="8">
        <v>35</v>
      </c>
      <c r="K1029" s="17">
        <v>5.76</v>
      </c>
      <c r="L1029" s="20">
        <f t="shared" si="1366"/>
        <v>17.947166666666668</v>
      </c>
      <c r="M1029" s="20">
        <f t="shared" si="1367"/>
        <v>59.584933333333332</v>
      </c>
      <c r="N1029" s="16">
        <f t="shared" si="1368"/>
        <v>90320.997743376385</v>
      </c>
      <c r="O1029" s="16">
        <f t="shared" si="1369"/>
        <v>110919.80187385179</v>
      </c>
      <c r="P1029" s="22">
        <f t="shared" si="1342"/>
        <v>7.7162166895441697E-2</v>
      </c>
      <c r="Q1029" s="11">
        <f t="shared" si="1343"/>
        <v>5297.5082510682078</v>
      </c>
      <c r="R1029" s="7">
        <f t="shared" si="1355"/>
        <v>1009</v>
      </c>
      <c r="S1029" s="11">
        <f t="shared" si="1344"/>
        <v>8547.4166825956818</v>
      </c>
      <c r="T1029" s="11">
        <f t="shared" si="1345"/>
        <v>11111.641687374387</v>
      </c>
      <c r="AA1029" s="4">
        <v>9</v>
      </c>
      <c r="AB1029" s="4">
        <f t="shared" si="1370"/>
        <v>9</v>
      </c>
      <c r="AC1029" s="3">
        <f t="shared" si="1329"/>
        <v>17</v>
      </c>
      <c r="AD1029" s="42">
        <f t="shared" si="1330"/>
        <v>56.83</v>
      </c>
      <c r="AE1029" s="3">
        <f t="shared" si="1331"/>
        <v>59</v>
      </c>
      <c r="AF1029" s="42">
        <f t="shared" si="1332"/>
        <v>35.095999999999997</v>
      </c>
      <c r="AJ1029" s="3">
        <v>6</v>
      </c>
      <c r="AL1029" t="s">
        <v>314</v>
      </c>
    </row>
    <row r="1030" spans="1:38" x14ac:dyDescent="0.2">
      <c r="B1030" s="4">
        <v>8</v>
      </c>
      <c r="C1030" s="13" t="s">
        <v>1397</v>
      </c>
      <c r="D1030" s="29">
        <v>1622093</v>
      </c>
      <c r="E1030" s="29">
        <v>6610217</v>
      </c>
      <c r="F1030" s="23">
        <v>17</v>
      </c>
      <c r="G1030" s="10">
        <v>58</v>
      </c>
      <c r="H1030" s="38">
        <v>1.2</v>
      </c>
      <c r="I1030" s="8">
        <v>59</v>
      </c>
      <c r="J1030" s="8">
        <v>35</v>
      </c>
      <c r="K1030" s="17">
        <v>39.119999999999997</v>
      </c>
      <c r="L1030" s="20">
        <f t="shared" si="1366"/>
        <v>17.966999999999999</v>
      </c>
      <c r="M1030" s="20">
        <f t="shared" si="1367"/>
        <v>59.594200000000001</v>
      </c>
      <c r="N1030" s="16">
        <f t="shared" si="1368"/>
        <v>90281.794400846004</v>
      </c>
      <c r="O1030" s="16">
        <f t="shared" si="1369"/>
        <v>110920.4754825134</v>
      </c>
      <c r="P1030" s="22">
        <f t="shared" si="1342"/>
        <v>1.5238743386513207</v>
      </c>
      <c r="Q1030" s="11">
        <f t="shared" si="1343"/>
        <v>5299.0321254068594</v>
      </c>
      <c r="R1030" s="7">
        <f t="shared" si="1355"/>
        <v>1010</v>
      </c>
      <c r="S1030" s="11">
        <f t="shared" si="1344"/>
        <v>8541.4101981805616</v>
      </c>
      <c r="T1030" s="11">
        <f t="shared" si="1345"/>
        <v>11103.833257634731</v>
      </c>
      <c r="V1030" s="4">
        <v>7</v>
      </c>
      <c r="AA1030" s="4">
        <v>9</v>
      </c>
      <c r="AB1030" s="4">
        <f t="shared" si="1370"/>
        <v>16</v>
      </c>
      <c r="AC1030" s="3">
        <f t="shared" si="1329"/>
        <v>17</v>
      </c>
      <c r="AD1030" s="42">
        <f t="shared" si="1330"/>
        <v>58.02</v>
      </c>
      <c r="AE1030" s="3">
        <f t="shared" si="1331"/>
        <v>59</v>
      </c>
      <c r="AF1030" s="42">
        <f t="shared" si="1332"/>
        <v>35.652000000000001</v>
      </c>
      <c r="AJ1030" s="3">
        <v>7</v>
      </c>
      <c r="AL1030" t="s">
        <v>547</v>
      </c>
    </row>
    <row r="1031" spans="1:38" x14ac:dyDescent="0.2">
      <c r="B1031" s="4">
        <v>8</v>
      </c>
      <c r="C1031" s="13" t="s">
        <v>1398</v>
      </c>
      <c r="D1031" s="29">
        <v>1621344</v>
      </c>
      <c r="E1031" s="29">
        <v>6610814</v>
      </c>
      <c r="F1031" s="23">
        <v>17</v>
      </c>
      <c r="G1031" s="10">
        <v>57</v>
      </c>
      <c r="H1031" s="38">
        <v>14.82</v>
      </c>
      <c r="I1031" s="8">
        <v>59</v>
      </c>
      <c r="J1031" s="8">
        <v>35</v>
      </c>
      <c r="K1031" s="17">
        <v>59.16</v>
      </c>
      <c r="L1031" s="20">
        <f t="shared" si="1366"/>
        <v>17.954116666666668</v>
      </c>
      <c r="M1031" s="20">
        <f t="shared" si="1367"/>
        <v>59.599766666666667</v>
      </c>
      <c r="N1031" s="16">
        <f t="shared" si="1368"/>
        <v>90304.860445190381</v>
      </c>
      <c r="O1031" s="16">
        <f t="shared" si="1369"/>
        <v>110920.13223765418</v>
      </c>
      <c r="P1031" s="22">
        <f t="shared" si="1342"/>
        <v>0.95781522226366811</v>
      </c>
      <c r="Q1031" s="11">
        <f t="shared" si="1343"/>
        <v>5299.9899406291233</v>
      </c>
      <c r="R1031" s="7">
        <f t="shared" si="1355"/>
        <v>1011</v>
      </c>
      <c r="S1031" s="11">
        <f t="shared" si="1344"/>
        <v>8534.5040784809225</v>
      </c>
      <c r="T1031" s="11">
        <f t="shared" si="1345"/>
        <v>11094.8553020252</v>
      </c>
      <c r="U1031" s="4">
        <v>9</v>
      </c>
      <c r="V1031" s="4">
        <v>9</v>
      </c>
      <c r="AB1031" s="4">
        <f>SUM(U1031:AA1031)+20</f>
        <v>38</v>
      </c>
      <c r="AC1031" s="3">
        <f t="shared" si="1329"/>
        <v>17</v>
      </c>
      <c r="AD1031" s="42">
        <f t="shared" si="1330"/>
        <v>57.247</v>
      </c>
      <c r="AE1031" s="3">
        <f t="shared" si="1331"/>
        <v>59</v>
      </c>
      <c r="AF1031" s="42">
        <f t="shared" si="1332"/>
        <v>35.985999999999997</v>
      </c>
      <c r="AJ1031" s="3">
        <v>9</v>
      </c>
      <c r="AL1031" t="s">
        <v>2573</v>
      </c>
    </row>
    <row r="1032" spans="1:38" x14ac:dyDescent="0.2">
      <c r="B1032" s="4">
        <v>8</v>
      </c>
      <c r="C1032" s="13" t="s">
        <v>1399</v>
      </c>
      <c r="D1032" s="29">
        <v>1621438</v>
      </c>
      <c r="E1032" s="29">
        <v>6612188</v>
      </c>
      <c r="F1032" s="23">
        <v>17</v>
      </c>
      <c r="G1032" s="10">
        <v>57</v>
      </c>
      <c r="H1032" s="38">
        <v>23.58</v>
      </c>
      <c r="I1032" s="8">
        <v>59</v>
      </c>
      <c r="J1032" s="8">
        <v>36</v>
      </c>
      <c r="K1032" s="17">
        <v>43.44</v>
      </c>
      <c r="L1032" s="20">
        <f t="shared" si="1366"/>
        <v>17.95655</v>
      </c>
      <c r="M1032" s="20">
        <f t="shared" si="1367"/>
        <v>59.612066666666664</v>
      </c>
      <c r="N1032" s="16">
        <f t="shared" si="1368"/>
        <v>90297.857884727302</v>
      </c>
      <c r="O1032" s="16">
        <f t="shared" si="1369"/>
        <v>110920.29466070069</v>
      </c>
      <c r="P1032" s="22">
        <f t="shared" si="1342"/>
        <v>1.3772116758145787</v>
      </c>
      <c r="Q1032" s="11">
        <f t="shared" si="1343"/>
        <v>5301.3671523049379</v>
      </c>
      <c r="R1032" s="7">
        <f t="shared" si="1355"/>
        <v>1012</v>
      </c>
      <c r="S1032" s="11">
        <f t="shared" si="1344"/>
        <v>8528.2862884905517</v>
      </c>
      <c r="T1032" s="11">
        <f t="shared" si="1345"/>
        <v>11086.772175037717</v>
      </c>
      <c r="U1032" s="4">
        <v>9</v>
      </c>
      <c r="AB1032" s="4">
        <f>SUM(U1032:AA1032)+20</f>
        <v>29</v>
      </c>
      <c r="AC1032" s="3">
        <f t="shared" si="1329"/>
        <v>17</v>
      </c>
      <c r="AD1032" s="42">
        <f t="shared" si="1330"/>
        <v>57.393000000000001</v>
      </c>
      <c r="AE1032" s="3">
        <f t="shared" si="1331"/>
        <v>59</v>
      </c>
      <c r="AF1032" s="42">
        <f t="shared" si="1332"/>
        <v>36.723999999999997</v>
      </c>
      <c r="AJ1032" s="3">
        <v>9</v>
      </c>
      <c r="AL1032" t="s">
        <v>2574</v>
      </c>
    </row>
    <row r="1033" spans="1:38" x14ac:dyDescent="0.2">
      <c r="B1033" s="4">
        <v>8</v>
      </c>
      <c r="C1033" s="13" t="s">
        <v>1400</v>
      </c>
      <c r="D1033" s="29">
        <v>1622472</v>
      </c>
      <c r="E1033" s="29">
        <v>6612052</v>
      </c>
      <c r="F1033" s="23">
        <v>17</v>
      </c>
      <c r="G1033" s="10">
        <v>58</v>
      </c>
      <c r="H1033" s="38">
        <v>29.16</v>
      </c>
      <c r="I1033" s="8">
        <v>59</v>
      </c>
      <c r="J1033" s="8">
        <v>36</v>
      </c>
      <c r="K1033" s="17">
        <v>37.979999999999997</v>
      </c>
      <c r="L1033" s="20">
        <f t="shared" si="1366"/>
        <v>17.974766666666667</v>
      </c>
      <c r="M1033" s="20">
        <f t="shared" si="1367"/>
        <v>59.610550000000003</v>
      </c>
      <c r="N1033" s="16">
        <f t="shared" si="1368"/>
        <v>90263.869906517095</v>
      </c>
      <c r="O1033" s="16">
        <f t="shared" si="1369"/>
        <v>110920.83532193546</v>
      </c>
      <c r="P1033" s="22">
        <f t="shared" si="1342"/>
        <v>1.042905556606158</v>
      </c>
      <c r="Q1033" s="11">
        <f t="shared" si="1343"/>
        <v>5302.4100578615444</v>
      </c>
      <c r="R1033" s="7">
        <f t="shared" si="1355"/>
        <v>1013</v>
      </c>
      <c r="S1033" s="11">
        <f t="shared" si="1344"/>
        <v>8521.5435085869631</v>
      </c>
      <c r="T1033" s="11">
        <f t="shared" si="1345"/>
        <v>11078.006561163053</v>
      </c>
      <c r="AB1033" s="4">
        <f t="shared" si="1370"/>
        <v>0</v>
      </c>
      <c r="AC1033" s="3">
        <f t="shared" si="1329"/>
        <v>17</v>
      </c>
      <c r="AD1033" s="42">
        <f t="shared" si="1330"/>
        <v>58.485999999999997</v>
      </c>
      <c r="AE1033" s="3">
        <f t="shared" si="1331"/>
        <v>59</v>
      </c>
      <c r="AF1033" s="42">
        <f t="shared" si="1332"/>
        <v>36.633000000000003</v>
      </c>
      <c r="AJ1033" s="3">
        <v>7</v>
      </c>
      <c r="AL1033" t="s">
        <v>548</v>
      </c>
    </row>
    <row r="1034" spans="1:38" x14ac:dyDescent="0.2">
      <c r="B1034" s="4">
        <v>8</v>
      </c>
      <c r="C1034" s="13" t="s">
        <v>1401</v>
      </c>
      <c r="D1034" s="29">
        <v>1623578</v>
      </c>
      <c r="E1034" s="29">
        <v>6611990</v>
      </c>
      <c r="F1034" s="23">
        <v>17</v>
      </c>
      <c r="G1034" s="10">
        <v>59</v>
      </c>
      <c r="H1034" s="38">
        <v>39.54</v>
      </c>
      <c r="I1034" s="8">
        <v>59</v>
      </c>
      <c r="J1034" s="8">
        <v>36</v>
      </c>
      <c r="K1034" s="17">
        <v>34.799999999999997</v>
      </c>
      <c r="L1034" s="20">
        <f t="shared" si="1366"/>
        <v>17.994316666666666</v>
      </c>
      <c r="M1034" s="20">
        <f t="shared" si="1367"/>
        <v>59.609666666666669</v>
      </c>
      <c r="N1034" s="16">
        <f t="shared" si="1368"/>
        <v>90227.266201643302</v>
      </c>
      <c r="O1034" s="16">
        <f t="shared" si="1369"/>
        <v>110921.43891650683</v>
      </c>
      <c r="P1034" s="22">
        <f t="shared" si="1342"/>
        <v>1.107736430745148</v>
      </c>
      <c r="Q1034" s="11">
        <f t="shared" si="1343"/>
        <v>5303.5177942922892</v>
      </c>
      <c r="R1034" s="7">
        <f t="shared" si="1355"/>
        <v>1014</v>
      </c>
      <c r="S1034" s="11">
        <f t="shared" si="1344"/>
        <v>8514.9181154909729</v>
      </c>
      <c r="T1034" s="11">
        <f t="shared" si="1345"/>
        <v>11069.393550138266</v>
      </c>
      <c r="V1034" s="4">
        <v>9</v>
      </c>
      <c r="W1034" s="4">
        <v>9</v>
      </c>
      <c r="AB1034" s="4">
        <f t="shared" si="1370"/>
        <v>18</v>
      </c>
      <c r="AC1034" s="3">
        <f t="shared" si="1329"/>
        <v>17</v>
      </c>
      <c r="AD1034" s="42">
        <f t="shared" si="1330"/>
        <v>59.658999999999999</v>
      </c>
      <c r="AE1034" s="3">
        <f t="shared" si="1331"/>
        <v>59</v>
      </c>
      <c r="AF1034" s="42">
        <f t="shared" si="1332"/>
        <v>36.58</v>
      </c>
      <c r="AJ1034" s="3">
        <v>9</v>
      </c>
      <c r="AK1034" s="3">
        <v>1</v>
      </c>
      <c r="AL1034" t="s">
        <v>2575</v>
      </c>
    </row>
    <row r="1035" spans="1:38" x14ac:dyDescent="0.2">
      <c r="B1035" s="4">
        <v>8</v>
      </c>
      <c r="C1035" s="13" t="s">
        <v>2026</v>
      </c>
      <c r="D1035" s="29">
        <v>1626151</v>
      </c>
      <c r="E1035" s="29">
        <v>6609627</v>
      </c>
      <c r="F1035" s="23">
        <v>18</v>
      </c>
      <c r="G1035" s="10">
        <v>2</v>
      </c>
      <c r="H1035" s="38">
        <v>18.420000000000002</v>
      </c>
      <c r="I1035" s="8">
        <v>59</v>
      </c>
      <c r="J1035" s="8">
        <v>35</v>
      </c>
      <c r="K1035" s="17">
        <v>15.72</v>
      </c>
      <c r="L1035" s="20">
        <f t="shared" si="1366"/>
        <v>18.038450000000001</v>
      </c>
      <c r="M1035" s="20">
        <f t="shared" si="1367"/>
        <v>59.587699999999998</v>
      </c>
      <c r="N1035" s="16">
        <f t="shared" si="1368"/>
        <v>90149.153613531089</v>
      </c>
      <c r="O1035" s="16">
        <f t="shared" si="1369"/>
        <v>110922.67363902282</v>
      </c>
      <c r="P1035" s="22">
        <f t="shared" si="1342"/>
        <v>3.4934364170541303</v>
      </c>
      <c r="Q1035" s="11">
        <f t="shared" si="1343"/>
        <v>5307.0112307093432</v>
      </c>
      <c r="R1035" s="7">
        <f t="shared" si="1355"/>
        <v>1015</v>
      </c>
      <c r="S1035" s="11">
        <f t="shared" si="1344"/>
        <v>8512.132299108187</v>
      </c>
      <c r="T1035" s="11">
        <f t="shared" si="1345"/>
        <v>11065.771988840643</v>
      </c>
      <c r="V1035" s="4">
        <v>9</v>
      </c>
      <c r="W1035" s="4">
        <v>9</v>
      </c>
      <c r="AB1035" s="4">
        <f>SUM(U1035:AA1035)+31</f>
        <v>49</v>
      </c>
      <c r="AC1035" s="3">
        <f t="shared" ref="AC1035:AC1036" si="1381">F1035</f>
        <v>18</v>
      </c>
      <c r="AD1035" s="42">
        <f t="shared" ref="AD1035:AD1036" si="1382">G1035+H1035/60</f>
        <v>2.3069999999999999</v>
      </c>
      <c r="AE1035" s="3">
        <f t="shared" ref="AE1035:AE1036" si="1383">I1035</f>
        <v>59</v>
      </c>
      <c r="AF1035" s="42">
        <f t="shared" ref="AF1035:AF1036" si="1384">J1035+K1035/60</f>
        <v>35.262</v>
      </c>
      <c r="AJ1035" s="3">
        <v>7</v>
      </c>
      <c r="AK1035" s="3" t="s">
        <v>2998</v>
      </c>
      <c r="AL1035" t="s">
        <v>2576</v>
      </c>
    </row>
    <row r="1036" spans="1:38" x14ac:dyDescent="0.2">
      <c r="A1036" s="4">
        <v>1</v>
      </c>
      <c r="B1036" s="4">
        <v>9</v>
      </c>
      <c r="C1036" s="13" t="s">
        <v>1403</v>
      </c>
      <c r="D1036" s="29">
        <v>1626646</v>
      </c>
      <c r="E1036" s="29">
        <v>6610845</v>
      </c>
      <c r="F1036" s="23">
        <v>18</v>
      </c>
      <c r="G1036" s="10">
        <v>2</v>
      </c>
      <c r="H1036" s="38">
        <v>52.56</v>
      </c>
      <c r="I1036" s="8">
        <v>59</v>
      </c>
      <c r="J1036" s="8">
        <v>35</v>
      </c>
      <c r="K1036" s="17">
        <v>54.54</v>
      </c>
      <c r="L1036" s="20">
        <f t="shared" si="1366"/>
        <v>18.047933333333333</v>
      </c>
      <c r="M1036" s="20">
        <f t="shared" si="1367"/>
        <v>59.598483333333334</v>
      </c>
      <c r="N1036" s="16">
        <f t="shared" si="1368"/>
        <v>90129.211470196038</v>
      </c>
      <c r="O1036" s="16">
        <f t="shared" si="1369"/>
        <v>110923.04082682193</v>
      </c>
      <c r="P1036" s="22">
        <f t="shared" si="1342"/>
        <v>1.3147429406541797</v>
      </c>
      <c r="Q1036" s="11">
        <f t="shared" si="1343"/>
        <v>5308.3259736499976</v>
      </c>
      <c r="R1036" s="7">
        <f t="shared" si="1355"/>
        <v>1016</v>
      </c>
      <c r="S1036" s="11">
        <f t="shared" si="1344"/>
        <v>8505.8609105336582</v>
      </c>
      <c r="T1036" s="11">
        <f t="shared" si="1345"/>
        <v>11057.619183693756</v>
      </c>
      <c r="V1036" s="4">
        <v>9</v>
      </c>
      <c r="W1036" s="4">
        <v>9</v>
      </c>
      <c r="AB1036" s="4">
        <f t="shared" ref="AB1036" si="1385">SUM(U1036:AA1036)</f>
        <v>18</v>
      </c>
      <c r="AC1036" s="3">
        <f t="shared" si="1381"/>
        <v>18</v>
      </c>
      <c r="AD1036" s="42">
        <f t="shared" si="1382"/>
        <v>2.8759999999999999</v>
      </c>
      <c r="AE1036" s="3">
        <f t="shared" si="1383"/>
        <v>59</v>
      </c>
      <c r="AF1036" s="42">
        <f t="shared" si="1384"/>
        <v>35.908999999999999</v>
      </c>
      <c r="AJ1036" s="3">
        <v>9</v>
      </c>
      <c r="AK1036" s="3">
        <v>1</v>
      </c>
      <c r="AL1036" t="s">
        <v>2577</v>
      </c>
    </row>
    <row r="1037" spans="1:38" x14ac:dyDescent="0.2">
      <c r="A1037" s="4">
        <v>1</v>
      </c>
      <c r="B1037" s="4">
        <v>9</v>
      </c>
      <c r="C1037" s="13" t="s">
        <v>1404</v>
      </c>
      <c r="D1037" s="29">
        <v>1626735</v>
      </c>
      <c r="E1037" s="29">
        <v>6611743</v>
      </c>
      <c r="F1037" s="23">
        <v>18</v>
      </c>
      <c r="G1037" s="10">
        <v>3</v>
      </c>
      <c r="H1037" s="38">
        <v>0.18</v>
      </c>
      <c r="I1037" s="8">
        <v>59</v>
      </c>
      <c r="J1037" s="8">
        <v>36</v>
      </c>
      <c r="K1037" s="17">
        <v>23.4</v>
      </c>
      <c r="L1037" s="20">
        <f t="shared" si="1366"/>
        <v>18.050049999999999</v>
      </c>
      <c r="M1037" s="20">
        <f t="shared" si="1367"/>
        <v>59.606499999999997</v>
      </c>
      <c r="N1037" s="16">
        <f t="shared" si="1368"/>
        <v>90123.573064894561</v>
      </c>
      <c r="O1037" s="16">
        <f t="shared" si="1369"/>
        <v>110923.1879073591</v>
      </c>
      <c r="P1037" s="22">
        <f t="shared" si="1342"/>
        <v>0.90239957890061095</v>
      </c>
      <c r="Q1037" s="11">
        <f t="shared" si="1343"/>
        <v>5309.2283732288979</v>
      </c>
      <c r="R1037" s="7">
        <f t="shared" si="1355"/>
        <v>1017</v>
      </c>
      <c r="S1037" s="11">
        <f t="shared" si="1344"/>
        <v>8498.9417813339678</v>
      </c>
      <c r="T1037" s="11">
        <f t="shared" si="1345"/>
        <v>11048.624315734158</v>
      </c>
      <c r="V1037" s="4">
        <v>9</v>
      </c>
      <c r="AB1037" s="4">
        <f>SUM(U1037:AA1037)+10</f>
        <v>19</v>
      </c>
      <c r="AC1037" s="3">
        <f t="shared" si="1329"/>
        <v>18</v>
      </c>
      <c r="AD1037" s="42">
        <f t="shared" si="1330"/>
        <v>3.0030000000000001</v>
      </c>
      <c r="AE1037" s="3">
        <f t="shared" si="1331"/>
        <v>59</v>
      </c>
      <c r="AF1037" s="42">
        <f t="shared" si="1332"/>
        <v>36.39</v>
      </c>
      <c r="AJ1037" s="3">
        <v>9</v>
      </c>
      <c r="AL1037" t="s">
        <v>2578</v>
      </c>
    </row>
    <row r="1038" spans="1:38" x14ac:dyDescent="0.2">
      <c r="B1038" s="4">
        <v>7</v>
      </c>
      <c r="C1038" s="13" t="s">
        <v>1405</v>
      </c>
      <c r="D1038" s="29">
        <v>1626263</v>
      </c>
      <c r="E1038" s="29">
        <v>6612328</v>
      </c>
      <c r="F1038" s="23">
        <v>18</v>
      </c>
      <c r="G1038" s="10">
        <v>2</v>
      </c>
      <c r="H1038" s="38">
        <v>31.38</v>
      </c>
      <c r="I1038" s="8">
        <v>59</v>
      </c>
      <c r="J1038" s="8">
        <v>36</v>
      </c>
      <c r="K1038" s="17">
        <v>42.84</v>
      </c>
      <c r="L1038" s="20">
        <f t="shared" si="1366"/>
        <v>18.04205</v>
      </c>
      <c r="M1038" s="20">
        <f t="shared" si="1367"/>
        <v>59.611899999999999</v>
      </c>
      <c r="N1038" s="16">
        <f t="shared" si="1368"/>
        <v>90137.373524627197</v>
      </c>
      <c r="O1038" s="16">
        <f t="shared" si="1369"/>
        <v>110922.95330294791</v>
      </c>
      <c r="P1038" s="22">
        <f t="shared" si="1342"/>
        <v>0.75167080560575184</v>
      </c>
      <c r="Q1038" s="11">
        <f t="shared" si="1343"/>
        <v>5309.9800440345034</v>
      </c>
      <c r="R1038" s="7">
        <f t="shared" si="1355"/>
        <v>1018</v>
      </c>
      <c r="S1038" s="11">
        <f t="shared" si="1344"/>
        <v>8491.7951981219758</v>
      </c>
      <c r="T1038" s="11">
        <f t="shared" si="1345"/>
        <v>11039.333757558568</v>
      </c>
      <c r="U1038" s="4">
        <v>9</v>
      </c>
      <c r="AA1038" s="4">
        <v>9</v>
      </c>
      <c r="AB1038" s="4">
        <f t="shared" si="1370"/>
        <v>18</v>
      </c>
      <c r="AC1038" s="3">
        <f t="shared" si="1329"/>
        <v>18</v>
      </c>
      <c r="AD1038" s="42">
        <f t="shared" si="1330"/>
        <v>2.5230000000000001</v>
      </c>
      <c r="AE1038" s="3">
        <f t="shared" si="1331"/>
        <v>59</v>
      </c>
      <c r="AF1038" s="42">
        <f t="shared" si="1332"/>
        <v>36.713999999999999</v>
      </c>
      <c r="AG1038" s="4">
        <v>1</v>
      </c>
      <c r="AJ1038" s="3">
        <v>6</v>
      </c>
      <c r="AL1038" t="s">
        <v>2579</v>
      </c>
    </row>
    <row r="1039" spans="1:38" x14ac:dyDescent="0.2">
      <c r="B1039" s="4">
        <v>9</v>
      </c>
      <c r="C1039" s="13" t="s">
        <v>1406</v>
      </c>
      <c r="D1039" s="29">
        <v>1626013</v>
      </c>
      <c r="E1039" s="29">
        <v>6612330</v>
      </c>
      <c r="F1039" s="23">
        <v>18</v>
      </c>
      <c r="G1039" s="10">
        <v>2</v>
      </c>
      <c r="H1039" s="38">
        <v>15.36</v>
      </c>
      <c r="I1039" s="8">
        <v>59</v>
      </c>
      <c r="J1039" s="8">
        <v>36</v>
      </c>
      <c r="K1039" s="17">
        <v>43.14</v>
      </c>
      <c r="L1039" s="20">
        <f t="shared" si="1366"/>
        <v>18.037600000000001</v>
      </c>
      <c r="M1039" s="20">
        <f t="shared" si="1367"/>
        <v>59.611983333333335</v>
      </c>
      <c r="N1039" s="16">
        <f t="shared" si="1368"/>
        <v>90145.751097707005</v>
      </c>
      <c r="O1039" s="16">
        <f t="shared" si="1369"/>
        <v>110922.83179081163</v>
      </c>
      <c r="P1039" s="22">
        <f t="shared" si="1342"/>
        <v>0.25000799987200412</v>
      </c>
      <c r="Q1039" s="11">
        <f t="shared" si="1343"/>
        <v>5310.2300520343751</v>
      </c>
      <c r="R1039" s="7">
        <f t="shared" si="1355"/>
        <v>1019</v>
      </c>
      <c r="S1039" s="11">
        <f t="shared" si="1344"/>
        <v>8483.8611626221427</v>
      </c>
      <c r="T1039" s="11">
        <f t="shared" si="1345"/>
        <v>11029.019511408786</v>
      </c>
      <c r="AB1039" s="4">
        <f t="shared" si="1370"/>
        <v>0</v>
      </c>
      <c r="AC1039" s="3">
        <f t="shared" si="1329"/>
        <v>18</v>
      </c>
      <c r="AD1039" s="42">
        <f t="shared" si="1330"/>
        <v>2.2560000000000002</v>
      </c>
      <c r="AE1039" s="3">
        <f t="shared" si="1331"/>
        <v>59</v>
      </c>
      <c r="AF1039" s="42">
        <f t="shared" si="1332"/>
        <v>36.719000000000001</v>
      </c>
      <c r="AJ1039" s="3">
        <v>8</v>
      </c>
      <c r="AK1039" s="3" t="s">
        <v>2998</v>
      </c>
      <c r="AL1039" t="s">
        <v>254</v>
      </c>
    </row>
    <row r="1040" spans="1:38" x14ac:dyDescent="0.2">
      <c r="B1040" s="4">
        <v>9</v>
      </c>
      <c r="C1040" s="13" t="s">
        <v>1407</v>
      </c>
      <c r="D1040" s="29">
        <v>1625915</v>
      </c>
      <c r="E1040" s="29">
        <v>6612299</v>
      </c>
      <c r="F1040" s="23">
        <v>18</v>
      </c>
      <c r="G1040" s="10">
        <v>2</v>
      </c>
      <c r="H1040" s="38">
        <v>9.1199999999999992</v>
      </c>
      <c r="I1040" s="8">
        <v>59</v>
      </c>
      <c r="J1040" s="8">
        <v>36</v>
      </c>
      <c r="K1040" s="17">
        <v>42.24</v>
      </c>
      <c r="L1040" s="20">
        <f t="shared" si="1366"/>
        <v>18.035866666666667</v>
      </c>
      <c r="M1040" s="20">
        <f t="shared" si="1367"/>
        <v>59.611733333333333</v>
      </c>
      <c r="N1040" s="16">
        <f t="shared" si="1368"/>
        <v>90148.980919501133</v>
      </c>
      <c r="O1040" s="16">
        <f t="shared" si="1369"/>
        <v>110922.77694771498</v>
      </c>
      <c r="P1040" s="22">
        <f t="shared" si="1342"/>
        <v>0.1027861858422619</v>
      </c>
      <c r="Q1040" s="11">
        <f t="shared" si="1343"/>
        <v>5310.3328382202171</v>
      </c>
      <c r="R1040" s="7">
        <f t="shared" si="1355"/>
        <v>1020</v>
      </c>
      <c r="S1040" s="11">
        <f t="shared" si="1344"/>
        <v>8475.7077064926616</v>
      </c>
      <c r="T1040" s="11">
        <f t="shared" si="1345"/>
        <v>11018.42001844046</v>
      </c>
      <c r="U1040" s="4">
        <v>9</v>
      </c>
      <c r="AB1040" s="4">
        <f t="shared" si="1370"/>
        <v>9</v>
      </c>
      <c r="AC1040" s="3">
        <f t="shared" si="1329"/>
        <v>18</v>
      </c>
      <c r="AD1040" s="42">
        <f t="shared" si="1330"/>
        <v>2.1520000000000001</v>
      </c>
      <c r="AE1040" s="3">
        <f t="shared" si="1331"/>
        <v>59</v>
      </c>
      <c r="AF1040" s="42">
        <f t="shared" si="1332"/>
        <v>36.704000000000001</v>
      </c>
      <c r="AJ1040" s="3">
        <v>8</v>
      </c>
      <c r="AK1040" s="3" t="s">
        <v>2998</v>
      </c>
      <c r="AL1040" t="s">
        <v>254</v>
      </c>
    </row>
    <row r="1041" spans="1:38" x14ac:dyDescent="0.2">
      <c r="A1041" s="4">
        <v>1</v>
      </c>
      <c r="B1041" s="4">
        <v>9</v>
      </c>
      <c r="C1041" s="13" t="s">
        <v>2580</v>
      </c>
      <c r="D1041" s="29">
        <v>1620619</v>
      </c>
      <c r="E1041" s="29">
        <v>6616687</v>
      </c>
      <c r="F1041" s="23"/>
      <c r="G1041" s="10"/>
      <c r="H1041" s="38"/>
      <c r="I1041" s="8"/>
      <c r="J1041" s="8"/>
      <c r="K1041" s="17"/>
      <c r="L1041" s="20">
        <f t="shared" si="1366"/>
        <v>0</v>
      </c>
      <c r="M1041" s="20">
        <f t="shared" si="1367"/>
        <v>0</v>
      </c>
      <c r="N1041" s="16"/>
      <c r="O1041" s="16"/>
      <c r="P1041" s="22">
        <f t="shared" si="1342"/>
        <v>6.8776565776432887</v>
      </c>
      <c r="Q1041" s="11">
        <f t="shared" si="1343"/>
        <v>5317.2104947978605</v>
      </c>
      <c r="R1041" s="7">
        <f t="shared" si="1355"/>
        <v>1021</v>
      </c>
      <c r="S1041" s="11">
        <f t="shared" si="1344"/>
        <v>8478.3728555640719</v>
      </c>
      <c r="T1041" s="11">
        <f t="shared" si="1345"/>
        <v>11021.884712233294</v>
      </c>
      <c r="V1041" s="4">
        <v>9</v>
      </c>
      <c r="Y1041" s="4">
        <v>9</v>
      </c>
      <c r="AB1041" s="4">
        <f t="shared" si="1370"/>
        <v>18</v>
      </c>
      <c r="AC1041" s="3">
        <f t="shared" si="1329"/>
        <v>0</v>
      </c>
      <c r="AD1041" s="42">
        <f t="shared" si="1330"/>
        <v>0</v>
      </c>
      <c r="AE1041" s="3">
        <f t="shared" si="1331"/>
        <v>0</v>
      </c>
      <c r="AF1041" s="42">
        <f t="shared" si="1332"/>
        <v>0</v>
      </c>
      <c r="AI1041" s="4">
        <v>1</v>
      </c>
      <c r="AJ1041" s="3">
        <v>9</v>
      </c>
      <c r="AK1041" s="3" t="s">
        <v>2296</v>
      </c>
      <c r="AL1041" t="s">
        <v>2581</v>
      </c>
    </row>
    <row r="1042" spans="1:38" x14ac:dyDescent="0.2">
      <c r="B1042" s="4">
        <v>9</v>
      </c>
      <c r="C1042" s="13" t="s">
        <v>1408</v>
      </c>
      <c r="D1042" s="29">
        <v>1624305</v>
      </c>
      <c r="E1042" s="29">
        <v>6616470</v>
      </c>
      <c r="F1042" s="23">
        <v>18</v>
      </c>
      <c r="G1042" s="10">
        <v>0</v>
      </c>
      <c r="H1042" s="38">
        <v>35.340000000000003</v>
      </c>
      <c r="I1042" s="8">
        <v>59</v>
      </c>
      <c r="J1042" s="8">
        <v>38</v>
      </c>
      <c r="K1042" s="17">
        <v>58.68</v>
      </c>
      <c r="L1042" s="20">
        <f t="shared" ref="L1042:L1043" si="1386">(H1042/60+G1042)/60+F1042</f>
        <v>18.009816666666666</v>
      </c>
      <c r="M1042" s="20">
        <f t="shared" ref="M1042:M1043" si="1387">(K1042/60+J1042)/60+I1042</f>
        <v>59.649633333333334</v>
      </c>
      <c r="N1042" s="16">
        <f t="shared" ref="N1042:N1043" si="1388">D1042/L1042</f>
        <v>90189.979724020886</v>
      </c>
      <c r="O1042" s="16">
        <f t="shared" ref="O1042:O1043" si="1389">E1042/M1042</f>
        <v>110922.22416566964</v>
      </c>
      <c r="P1042" s="22">
        <f t="shared" si="1342"/>
        <v>3.6923820224890056</v>
      </c>
      <c r="Q1042" s="11">
        <f t="shared" si="1343"/>
        <v>5320.9028768203498</v>
      </c>
      <c r="R1042" s="7">
        <f t="shared" si="1355"/>
        <v>1022</v>
      </c>
      <c r="S1042" s="11">
        <f t="shared" si="1344"/>
        <v>8475.9587900817314</v>
      </c>
      <c r="T1042" s="11">
        <f t="shared" si="1345"/>
        <v>11018.746427106251</v>
      </c>
      <c r="V1042" s="4">
        <v>9</v>
      </c>
      <c r="W1042" s="4">
        <v>9</v>
      </c>
      <c r="AB1042" s="4">
        <f t="shared" ref="AB1042" si="1390">SUM(U1042:AA1042)</f>
        <v>18</v>
      </c>
      <c r="AC1042" s="3">
        <f t="shared" si="1329"/>
        <v>18</v>
      </c>
      <c r="AD1042" s="42">
        <f t="shared" si="1330"/>
        <v>0.58900000000000008</v>
      </c>
      <c r="AE1042" s="3">
        <f t="shared" si="1331"/>
        <v>59</v>
      </c>
      <c r="AF1042" s="42">
        <f t="shared" si="1332"/>
        <v>38.978000000000002</v>
      </c>
      <c r="AJ1042" s="3">
        <v>7</v>
      </c>
      <c r="AK1042" s="3" t="s">
        <v>2998</v>
      </c>
      <c r="AL1042" t="s">
        <v>2582</v>
      </c>
    </row>
    <row r="1043" spans="1:38" x14ac:dyDescent="0.2">
      <c r="B1043" s="4">
        <v>8</v>
      </c>
      <c r="C1043" s="13" t="s">
        <v>1409</v>
      </c>
      <c r="D1043" s="62">
        <v>1626480</v>
      </c>
      <c r="E1043" s="62">
        <v>6617340</v>
      </c>
      <c r="F1043" s="23">
        <v>18</v>
      </c>
      <c r="G1043" s="10">
        <v>2</v>
      </c>
      <c r="H1043" s="38">
        <v>55.98</v>
      </c>
      <c r="I1043" s="8">
        <v>59</v>
      </c>
      <c r="J1043" s="8">
        <v>39</v>
      </c>
      <c r="K1043" s="17">
        <v>24.42</v>
      </c>
      <c r="L1043" s="20">
        <f t="shared" si="1386"/>
        <v>18.048883333333333</v>
      </c>
      <c r="M1043" s="20">
        <f t="shared" si="1387"/>
        <v>59.656783333333337</v>
      </c>
      <c r="N1043" s="16">
        <f t="shared" si="1388"/>
        <v>90115.270289113003</v>
      </c>
      <c r="O1043" s="16">
        <f t="shared" si="1389"/>
        <v>110923.51330820998</v>
      </c>
      <c r="P1043" s="22">
        <f t="shared" si="1342"/>
        <v>2.3425466911035091</v>
      </c>
      <c r="Q1043" s="11">
        <f t="shared" si="1343"/>
        <v>5323.2454235114537</v>
      </c>
      <c r="R1043" s="7">
        <f t="shared" si="1355"/>
        <v>1023</v>
      </c>
      <c r="S1043" s="11">
        <f t="shared" si="1344"/>
        <v>8471.4013191365066</v>
      </c>
      <c r="T1043" s="11">
        <f t="shared" si="1345"/>
        <v>11012.821714877458</v>
      </c>
      <c r="V1043" s="4">
        <v>9</v>
      </c>
      <c r="W1043" s="4">
        <v>9</v>
      </c>
      <c r="AB1043" s="4">
        <f>SUM(U1043:AA1043)+31</f>
        <v>49</v>
      </c>
      <c r="AC1043" s="3">
        <f t="shared" si="1329"/>
        <v>18</v>
      </c>
      <c r="AD1043" s="42">
        <f t="shared" si="1330"/>
        <v>2.9329999999999998</v>
      </c>
      <c r="AE1043" s="3">
        <f t="shared" si="1331"/>
        <v>59</v>
      </c>
      <c r="AF1043" s="42">
        <f t="shared" si="1332"/>
        <v>39.406999999999996</v>
      </c>
      <c r="AJ1043" s="3">
        <v>9</v>
      </c>
      <c r="AK1043" s="3">
        <v>1</v>
      </c>
      <c r="AL1043" t="s">
        <v>2583</v>
      </c>
    </row>
    <row r="1044" spans="1:38" x14ac:dyDescent="0.2">
      <c r="B1044" s="4">
        <v>8</v>
      </c>
      <c r="C1044" s="13" t="s">
        <v>1410</v>
      </c>
      <c r="D1044" s="29">
        <v>1626285</v>
      </c>
      <c r="E1044" s="29">
        <v>6618449</v>
      </c>
      <c r="F1044" s="23">
        <v>18</v>
      </c>
      <c r="G1044" s="10">
        <v>2</v>
      </c>
      <c r="H1044" s="38">
        <v>45.9</v>
      </c>
      <c r="I1044" s="8">
        <v>59</v>
      </c>
      <c r="J1044" s="8">
        <v>40</v>
      </c>
      <c r="K1044" s="17">
        <v>0.42</v>
      </c>
      <c r="L1044" s="20">
        <f t="shared" si="1366"/>
        <v>18.046083333333332</v>
      </c>
      <c r="M1044" s="20">
        <f t="shared" si="1367"/>
        <v>59.666783333333335</v>
      </c>
      <c r="N1044" s="16">
        <f t="shared" si="1368"/>
        <v>90118.446754374221</v>
      </c>
      <c r="O1044" s="16">
        <f t="shared" si="1369"/>
        <v>110923.50936743978</v>
      </c>
      <c r="P1044" s="22">
        <f t="shared" si="1342"/>
        <v>1.126013321413206</v>
      </c>
      <c r="Q1044" s="11">
        <f t="shared" si="1343"/>
        <v>5324.3714368328665</v>
      </c>
      <c r="R1044" s="7">
        <f t="shared" si="1355"/>
        <v>1024</v>
      </c>
      <c r="S1044" s="11">
        <f t="shared" si="1344"/>
        <v>8464.9186515272522</v>
      </c>
      <c r="T1044" s="11">
        <f t="shared" si="1345"/>
        <v>11004.394246985428</v>
      </c>
      <c r="AB1044" s="4">
        <f t="shared" si="1370"/>
        <v>0</v>
      </c>
      <c r="AC1044" s="3">
        <f t="shared" si="1329"/>
        <v>18</v>
      </c>
      <c r="AD1044" s="42">
        <f t="shared" si="1330"/>
        <v>2.7650000000000001</v>
      </c>
      <c r="AE1044" s="3">
        <f t="shared" si="1331"/>
        <v>59</v>
      </c>
      <c r="AF1044" s="42">
        <f t="shared" si="1332"/>
        <v>40.006999999999998</v>
      </c>
      <c r="AJ1044" s="3">
        <v>9</v>
      </c>
      <c r="AL1044" t="s">
        <v>180</v>
      </c>
    </row>
    <row r="1045" spans="1:38" x14ac:dyDescent="0.2">
      <c r="B1045" s="4">
        <v>8</v>
      </c>
      <c r="C1045" s="13" t="s">
        <v>1411</v>
      </c>
      <c r="D1045" s="29">
        <v>1626323</v>
      </c>
      <c r="E1045" s="29">
        <v>6618451</v>
      </c>
      <c r="F1045" s="23">
        <v>18</v>
      </c>
      <c r="G1045" s="10">
        <v>2</v>
      </c>
      <c r="H1045" s="38">
        <v>48.36</v>
      </c>
      <c r="I1045" s="8">
        <v>59</v>
      </c>
      <c r="J1045" s="8">
        <v>40</v>
      </c>
      <c r="K1045" s="17">
        <v>0.42</v>
      </c>
      <c r="L1045" s="20">
        <f t="shared" si="1366"/>
        <v>18.046766666666667</v>
      </c>
      <c r="M1045" s="20">
        <f t="shared" si="1367"/>
        <v>59.666783333333335</v>
      </c>
      <c r="N1045" s="16">
        <f t="shared" si="1368"/>
        <v>90117.140097118041</v>
      </c>
      <c r="O1045" s="16">
        <f t="shared" si="1369"/>
        <v>110923.54288692732</v>
      </c>
      <c r="P1045" s="22">
        <f t="shared" si="1342"/>
        <v>3.8052595180880895E-2</v>
      </c>
      <c r="Q1045" s="11">
        <f t="shared" si="1343"/>
        <v>5324.409489428047</v>
      </c>
      <c r="R1045" s="7">
        <f t="shared" si="1355"/>
        <v>1025</v>
      </c>
      <c r="S1045" s="11">
        <f t="shared" si="1344"/>
        <v>8456.7206329647415</v>
      </c>
      <c r="T1045" s="11">
        <f t="shared" si="1345"/>
        <v>10993.736822854164</v>
      </c>
      <c r="V1045" s="4">
        <v>7</v>
      </c>
      <c r="AB1045" s="4">
        <f t="shared" si="1370"/>
        <v>7</v>
      </c>
      <c r="AC1045" s="3">
        <f t="shared" si="1329"/>
        <v>18</v>
      </c>
      <c r="AD1045" s="42">
        <f t="shared" si="1330"/>
        <v>2.806</v>
      </c>
      <c r="AE1045" s="3">
        <f t="shared" si="1331"/>
        <v>59</v>
      </c>
      <c r="AF1045" s="42">
        <f t="shared" si="1332"/>
        <v>40.006999999999998</v>
      </c>
      <c r="AJ1045" s="3">
        <v>9</v>
      </c>
      <c r="AL1045" t="s">
        <v>2584</v>
      </c>
    </row>
    <row r="1046" spans="1:38" x14ac:dyDescent="0.2">
      <c r="B1046" s="4">
        <v>7</v>
      </c>
      <c r="C1046" s="13" t="s">
        <v>1412</v>
      </c>
      <c r="D1046" s="29">
        <v>1626293</v>
      </c>
      <c r="E1046" s="29">
        <v>6618459</v>
      </c>
      <c r="F1046" s="23">
        <v>18</v>
      </c>
      <c r="G1046" s="10">
        <v>2</v>
      </c>
      <c r="H1046" s="38">
        <v>46.44</v>
      </c>
      <c r="I1046" s="8">
        <v>59</v>
      </c>
      <c r="J1046" s="8">
        <v>40</v>
      </c>
      <c r="K1046" s="17">
        <v>0.72</v>
      </c>
      <c r="L1046" s="20">
        <f t="shared" si="1366"/>
        <v>18.046233333333333</v>
      </c>
      <c r="M1046" s="20">
        <f t="shared" si="1367"/>
        <v>59.666866666666664</v>
      </c>
      <c r="N1046" s="16">
        <f t="shared" si="1368"/>
        <v>90118.140997105584</v>
      </c>
      <c r="O1046" s="16">
        <f t="shared" si="1369"/>
        <v>110923.5220440602</v>
      </c>
      <c r="P1046" s="22">
        <f t="shared" si="1342"/>
        <v>3.1048349392520047E-2</v>
      </c>
      <c r="Q1046" s="11">
        <f t="shared" si="1343"/>
        <v>5324.4405377774392</v>
      </c>
      <c r="R1046" s="7">
        <f t="shared" si="1355"/>
        <v>1026</v>
      </c>
      <c r="S1046" s="11">
        <f t="shared" si="1344"/>
        <v>8448.5274809957809</v>
      </c>
      <c r="T1046" s="11">
        <f t="shared" si="1345"/>
        <v>10983.085725294515</v>
      </c>
      <c r="AB1046" s="4">
        <f t="shared" si="1370"/>
        <v>0</v>
      </c>
      <c r="AC1046" s="3">
        <f t="shared" si="1329"/>
        <v>18</v>
      </c>
      <c r="AD1046" s="42">
        <f t="shared" si="1330"/>
        <v>2.774</v>
      </c>
      <c r="AE1046" s="3">
        <f t="shared" si="1331"/>
        <v>59</v>
      </c>
      <c r="AF1046" s="42">
        <f t="shared" si="1332"/>
        <v>40.012</v>
      </c>
      <c r="AJ1046" s="3">
        <v>9</v>
      </c>
      <c r="AL1046" t="s">
        <v>180</v>
      </c>
    </row>
    <row r="1047" spans="1:38" x14ac:dyDescent="0.2">
      <c r="B1047" s="4">
        <v>7</v>
      </c>
      <c r="C1047" s="13" t="s">
        <v>1413</v>
      </c>
      <c r="D1047" s="29">
        <v>1625899</v>
      </c>
      <c r="E1047" s="29">
        <v>6620742</v>
      </c>
      <c r="F1047" s="23">
        <v>18</v>
      </c>
      <c r="G1047" s="10">
        <v>2</v>
      </c>
      <c r="H1047" s="38">
        <v>26.22</v>
      </c>
      <c r="I1047" s="8">
        <v>59</v>
      </c>
      <c r="J1047" s="8">
        <v>41</v>
      </c>
      <c r="K1047" s="17">
        <v>14.88</v>
      </c>
      <c r="L1047" s="20">
        <f t="shared" ref="L1047:L1107" si="1391">(H1047/60+G1047)/60+F1047</f>
        <v>18.040616666666665</v>
      </c>
      <c r="M1047" s="20">
        <f t="shared" ref="M1047:M1107" si="1392">(K1047/60+J1047)/60+I1047</f>
        <v>59.687466666666666</v>
      </c>
      <c r="N1047" s="16">
        <f t="shared" ref="N1047:N1107" si="1393">D1047/L1047</f>
        <v>90124.358276740357</v>
      </c>
      <c r="O1047" s="16">
        <f t="shared" ref="O1047:O1107" si="1394">E1047/M1047</f>
        <v>110923.48812481013</v>
      </c>
      <c r="P1047" s="22">
        <f t="shared" si="1342"/>
        <v>2.316748799503304</v>
      </c>
      <c r="Q1047" s="11">
        <f t="shared" si="1343"/>
        <v>5326.7572865769425</v>
      </c>
      <c r="R1047" s="7">
        <f t="shared" si="1355"/>
        <v>1027</v>
      </c>
      <c r="S1047" s="11">
        <f t="shared" si="1344"/>
        <v>8443.9735759953874</v>
      </c>
      <c r="T1047" s="11">
        <f t="shared" si="1345"/>
        <v>10977.165648794004</v>
      </c>
      <c r="AB1047" s="4">
        <f t="shared" ref="AB1047:AB1107" si="1395">SUM(U1047:AA1047)</f>
        <v>0</v>
      </c>
      <c r="AC1047" s="3">
        <f t="shared" si="1329"/>
        <v>18</v>
      </c>
      <c r="AD1047" s="42">
        <f t="shared" si="1330"/>
        <v>2.4369999999999998</v>
      </c>
      <c r="AE1047" s="3">
        <f t="shared" si="1331"/>
        <v>59</v>
      </c>
      <c r="AF1047" s="42">
        <f t="shared" si="1332"/>
        <v>41.247999999999998</v>
      </c>
      <c r="AJ1047" s="3">
        <v>5</v>
      </c>
      <c r="AL1047" t="s">
        <v>379</v>
      </c>
    </row>
    <row r="1048" spans="1:38" x14ac:dyDescent="0.2">
      <c r="B1048" s="4">
        <v>9</v>
      </c>
      <c r="C1048" s="13" t="s">
        <v>1414</v>
      </c>
      <c r="D1048" s="29">
        <v>1624922</v>
      </c>
      <c r="E1048" s="29">
        <v>6620708</v>
      </c>
      <c r="F1048" s="23">
        <v>18</v>
      </c>
      <c r="G1048" s="10">
        <v>1</v>
      </c>
      <c r="H1048" s="38">
        <v>23.7</v>
      </c>
      <c r="I1048" s="8">
        <v>59</v>
      </c>
      <c r="J1048" s="8">
        <v>41</v>
      </c>
      <c r="K1048" s="17">
        <v>14.88</v>
      </c>
      <c r="L1048" s="20">
        <f t="shared" si="1391"/>
        <v>18.023250000000001</v>
      </c>
      <c r="M1048" s="20">
        <f t="shared" si="1392"/>
        <v>59.687466666666666</v>
      </c>
      <c r="N1048" s="16">
        <f t="shared" si="1393"/>
        <v>90156.99166354569</v>
      </c>
      <c r="O1048" s="16">
        <f t="shared" si="1394"/>
        <v>110922.91849098416</v>
      </c>
      <c r="P1048" s="22">
        <f t="shared" si="1342"/>
        <v>0.97759142794932485</v>
      </c>
      <c r="Q1048" s="11">
        <f t="shared" si="1343"/>
        <v>5327.7348780048915</v>
      </c>
      <c r="R1048" s="7">
        <f t="shared" si="1355"/>
        <v>1028</v>
      </c>
      <c r="S1048" s="11">
        <f t="shared" si="1344"/>
        <v>8437.3077639999647</v>
      </c>
      <c r="T1048" s="11">
        <f t="shared" si="1345"/>
        <v>10968.500093199955</v>
      </c>
      <c r="W1048" s="4">
        <v>7</v>
      </c>
      <c r="AB1048" s="4">
        <f t="shared" si="1395"/>
        <v>7</v>
      </c>
      <c r="AC1048" s="3">
        <f t="shared" ref="AC1048:AC1114" si="1396">F1048</f>
        <v>18</v>
      </c>
      <c r="AD1048" s="42">
        <f t="shared" ref="AD1048:AD1114" si="1397">G1048+H1048/60</f>
        <v>1.395</v>
      </c>
      <c r="AE1048" s="3">
        <f t="shared" ref="AE1048:AE1114" si="1398">I1048</f>
        <v>59</v>
      </c>
      <c r="AF1048" s="42">
        <f t="shared" ref="AF1048:AF1114" si="1399">J1048+K1048/60</f>
        <v>41.247999999999998</v>
      </c>
      <c r="AJ1048" s="3">
        <v>9</v>
      </c>
      <c r="AK1048" s="3">
        <v>1</v>
      </c>
      <c r="AL1048" t="s">
        <v>620</v>
      </c>
    </row>
    <row r="1049" spans="1:38" x14ac:dyDescent="0.2">
      <c r="B1049" s="4">
        <v>8</v>
      </c>
      <c r="C1049" s="13" t="s">
        <v>1418</v>
      </c>
      <c r="D1049" s="29">
        <v>1624915</v>
      </c>
      <c r="E1049" s="29">
        <v>6620470</v>
      </c>
      <c r="F1049" s="23">
        <v>18</v>
      </c>
      <c r="G1049" s="10">
        <v>1</v>
      </c>
      <c r="H1049" s="38">
        <v>22.8</v>
      </c>
      <c r="I1049" s="8">
        <v>59</v>
      </c>
      <c r="J1049" s="8">
        <v>41</v>
      </c>
      <c r="K1049" s="17">
        <v>7.2</v>
      </c>
      <c r="L1049" s="20">
        <f t="shared" si="1391"/>
        <v>18.023</v>
      </c>
      <c r="M1049" s="20">
        <f t="shared" si="1392"/>
        <v>59.685333333333332</v>
      </c>
      <c r="N1049" s="16">
        <f t="shared" si="1393"/>
        <v>90157.853853409528</v>
      </c>
      <c r="O1049" s="16">
        <f t="shared" si="1394"/>
        <v>110922.8956304173</v>
      </c>
      <c r="P1049" s="22">
        <f t="shared" si="1342"/>
        <v>0.23810291892372928</v>
      </c>
      <c r="Q1049" s="11">
        <f t="shared" si="1343"/>
        <v>5327.9729809238152</v>
      </c>
      <c r="R1049" s="7">
        <f t="shared" si="1355"/>
        <v>1029</v>
      </c>
      <c r="S1049" s="11">
        <f t="shared" si="1344"/>
        <v>8429.4849494110513</v>
      </c>
      <c r="T1049" s="11">
        <f t="shared" si="1345"/>
        <v>10958.330434234367</v>
      </c>
      <c r="V1049" s="4">
        <v>9</v>
      </c>
      <c r="W1049" s="4">
        <v>7</v>
      </c>
      <c r="AB1049" s="4">
        <f t="shared" si="1395"/>
        <v>16</v>
      </c>
      <c r="AC1049" s="3">
        <f t="shared" si="1396"/>
        <v>18</v>
      </c>
      <c r="AD1049" s="42">
        <f t="shared" si="1397"/>
        <v>1.38</v>
      </c>
      <c r="AE1049" s="3">
        <f t="shared" si="1398"/>
        <v>59</v>
      </c>
      <c r="AF1049" s="42">
        <f t="shared" si="1399"/>
        <v>41.12</v>
      </c>
      <c r="AJ1049" s="3">
        <v>7</v>
      </c>
      <c r="AL1049" t="s">
        <v>2585</v>
      </c>
    </row>
    <row r="1050" spans="1:38" x14ac:dyDescent="0.2">
      <c r="B1050" s="4">
        <v>6</v>
      </c>
      <c r="C1050" s="13" t="s">
        <v>1415</v>
      </c>
      <c r="D1050" s="29">
        <v>1622305</v>
      </c>
      <c r="E1050" s="29">
        <v>6622093</v>
      </c>
      <c r="F1050" s="23">
        <v>17</v>
      </c>
      <c r="G1050" s="10">
        <v>58</v>
      </c>
      <c r="H1050" s="38">
        <v>39.479999999999997</v>
      </c>
      <c r="I1050" s="8">
        <v>59</v>
      </c>
      <c r="J1050" s="8">
        <v>42</v>
      </c>
      <c r="K1050" s="17">
        <v>2.4</v>
      </c>
      <c r="L1050" s="20">
        <f t="shared" ref="L1050:L1053" si="1400">(H1050/60+G1050)/60+F1050</f>
        <v>17.977633333333333</v>
      </c>
      <c r="M1050" s="20">
        <f t="shared" ref="M1050:M1053" si="1401">(K1050/60+J1050)/60+I1050</f>
        <v>59.700666666666663</v>
      </c>
      <c r="N1050" s="16">
        <f t="shared" ref="N1050:N1053" si="1402">D1050/L1050</f>
        <v>90240.187343903264</v>
      </c>
      <c r="O1050" s="16">
        <f t="shared" ref="O1050:O1053" si="1403">E1050/M1050</f>
        <v>110921.59216535829</v>
      </c>
      <c r="P1050" s="22">
        <f t="shared" si="1342"/>
        <v>3.0734718153905365</v>
      </c>
      <c r="Q1050" s="11">
        <f t="shared" si="1343"/>
        <v>5331.046452739206</v>
      </c>
      <c r="R1050" s="7">
        <f t="shared" si="1355"/>
        <v>1030</v>
      </c>
      <c r="S1050" s="11">
        <f t="shared" si="1344"/>
        <v>8426.1588592809967</v>
      </c>
      <c r="T1050" s="11">
        <f t="shared" si="1345"/>
        <v>10954.006517065296</v>
      </c>
      <c r="AB1050" s="4">
        <f t="shared" ref="AB1050:AB1053" si="1404">SUM(U1050:AA1050)</f>
        <v>0</v>
      </c>
      <c r="AC1050" s="3">
        <f t="shared" si="1396"/>
        <v>17</v>
      </c>
      <c r="AD1050" s="42">
        <f t="shared" si="1397"/>
        <v>58.658000000000001</v>
      </c>
      <c r="AE1050" s="3">
        <f t="shared" si="1398"/>
        <v>59</v>
      </c>
      <c r="AF1050" s="42">
        <f t="shared" si="1399"/>
        <v>42.04</v>
      </c>
      <c r="AJ1050" s="3">
        <v>7</v>
      </c>
      <c r="AL1050" t="s">
        <v>486</v>
      </c>
    </row>
    <row r="1051" spans="1:38" x14ac:dyDescent="0.2">
      <c r="B1051" s="4">
        <v>9</v>
      </c>
      <c r="C1051" s="13" t="s">
        <v>1416</v>
      </c>
      <c r="D1051" s="29">
        <v>1623788</v>
      </c>
      <c r="E1051" s="29">
        <v>6623280</v>
      </c>
      <c r="F1051" s="23">
        <v>18</v>
      </c>
      <c r="G1051" s="10">
        <v>0</v>
      </c>
      <c r="H1051" s="38">
        <v>16.8</v>
      </c>
      <c r="I1051" s="8">
        <v>59</v>
      </c>
      <c r="J1051" s="8">
        <v>42</v>
      </c>
      <c r="K1051" s="17">
        <v>39.119999999999997</v>
      </c>
      <c r="L1051" s="20">
        <f t="shared" si="1400"/>
        <v>18.004666666666665</v>
      </c>
      <c r="M1051" s="20">
        <f t="shared" si="1401"/>
        <v>59.710866666666668</v>
      </c>
      <c r="N1051" s="16">
        <f t="shared" si="1402"/>
        <v>90187.062613396527</v>
      </c>
      <c r="O1051" s="16">
        <f t="shared" si="1403"/>
        <v>110922.52331513081</v>
      </c>
      <c r="P1051" s="22">
        <f t="shared" si="1342"/>
        <v>1.8995415236314261</v>
      </c>
      <c r="Q1051" s="11">
        <f t="shared" si="1343"/>
        <v>5332.9459942628373</v>
      </c>
      <c r="R1051" s="7">
        <f t="shared" si="1355"/>
        <v>1031</v>
      </c>
      <c r="S1051" s="11">
        <f t="shared" si="1344"/>
        <v>8420.9855273131907</v>
      </c>
      <c r="T1051" s="11">
        <f t="shared" si="1345"/>
        <v>10947.281185507149</v>
      </c>
      <c r="V1051" s="4">
        <v>9</v>
      </c>
      <c r="Z1051" s="4">
        <v>9</v>
      </c>
      <c r="AB1051" s="4">
        <f>SUM(U1051:AA1051)+20</f>
        <v>38</v>
      </c>
      <c r="AC1051" s="3">
        <f t="shared" si="1396"/>
        <v>18</v>
      </c>
      <c r="AD1051" s="42">
        <f t="shared" si="1397"/>
        <v>0.28000000000000003</v>
      </c>
      <c r="AE1051" s="3">
        <f t="shared" si="1398"/>
        <v>59</v>
      </c>
      <c r="AF1051" s="42">
        <f t="shared" si="1399"/>
        <v>42.652000000000001</v>
      </c>
      <c r="AJ1051" s="3">
        <v>9</v>
      </c>
      <c r="AK1051" s="3">
        <v>1</v>
      </c>
      <c r="AL1051" t="s">
        <v>2586</v>
      </c>
    </row>
    <row r="1052" spans="1:38" x14ac:dyDescent="0.2">
      <c r="B1052" s="4">
        <v>9</v>
      </c>
      <c r="C1052" s="13" t="s">
        <v>1417</v>
      </c>
      <c r="D1052" s="29">
        <v>1623814</v>
      </c>
      <c r="E1052" s="29">
        <v>6623326</v>
      </c>
      <c r="F1052" s="23">
        <v>18</v>
      </c>
      <c r="G1052" s="10">
        <v>0</v>
      </c>
      <c r="H1052" s="38">
        <v>18.54</v>
      </c>
      <c r="I1052" s="8">
        <v>59</v>
      </c>
      <c r="J1052" s="8">
        <v>42</v>
      </c>
      <c r="K1052" s="17">
        <v>40.56</v>
      </c>
      <c r="L1052" s="20">
        <f t="shared" si="1400"/>
        <v>18.00515</v>
      </c>
      <c r="M1052" s="20">
        <f t="shared" si="1401"/>
        <v>59.711266666666667</v>
      </c>
      <c r="N1052" s="16">
        <f t="shared" si="1402"/>
        <v>90186.085647717453</v>
      </c>
      <c r="O1052" s="16">
        <f t="shared" si="1403"/>
        <v>110922.55062975273</v>
      </c>
      <c r="P1052" s="22">
        <f t="shared" si="1342"/>
        <v>5.2839379254491628E-2</v>
      </c>
      <c r="Q1052" s="11">
        <f t="shared" si="1343"/>
        <v>5332.998833642092</v>
      </c>
      <c r="R1052" s="7">
        <f t="shared" si="1355"/>
        <v>1032</v>
      </c>
      <c r="S1052" s="11">
        <f t="shared" si="1344"/>
        <v>8412.9090127609743</v>
      </c>
      <c r="T1052" s="11">
        <f t="shared" si="1345"/>
        <v>10936.781716589267</v>
      </c>
      <c r="AB1052" s="4">
        <f t="shared" si="1404"/>
        <v>0</v>
      </c>
      <c r="AC1052" s="3">
        <f t="shared" si="1396"/>
        <v>18</v>
      </c>
      <c r="AD1052" s="42">
        <f t="shared" si="1397"/>
        <v>0.309</v>
      </c>
      <c r="AE1052" s="3">
        <f t="shared" si="1398"/>
        <v>59</v>
      </c>
      <c r="AF1052" s="42">
        <f t="shared" si="1399"/>
        <v>42.676000000000002</v>
      </c>
      <c r="AJ1052" s="3">
        <v>9</v>
      </c>
      <c r="AK1052" s="3">
        <v>1</v>
      </c>
      <c r="AL1052" t="s">
        <v>89</v>
      </c>
    </row>
    <row r="1053" spans="1:38" x14ac:dyDescent="0.2">
      <c r="B1053" s="4">
        <v>8</v>
      </c>
      <c r="C1053" s="13" t="s">
        <v>1419</v>
      </c>
      <c r="D1053" s="29">
        <v>1624380</v>
      </c>
      <c r="E1053" s="29">
        <v>6627742</v>
      </c>
      <c r="F1053" s="23">
        <v>18</v>
      </c>
      <c r="G1053" s="10">
        <v>1</v>
      </c>
      <c r="H1053" s="38">
        <v>4.1399999999999997</v>
      </c>
      <c r="I1053" s="8">
        <v>59</v>
      </c>
      <c r="J1053" s="8">
        <v>45</v>
      </c>
      <c r="K1053" s="17">
        <v>2.58</v>
      </c>
      <c r="L1053" s="20">
        <f t="shared" si="1400"/>
        <v>18.017816666666668</v>
      </c>
      <c r="M1053" s="20">
        <f t="shared" si="1401"/>
        <v>59.750716666666669</v>
      </c>
      <c r="N1053" s="16">
        <f t="shared" si="1402"/>
        <v>90154.097472039241</v>
      </c>
      <c r="O1053" s="16">
        <f t="shared" si="1403"/>
        <v>110923.22184141167</v>
      </c>
      <c r="P1053" s="22">
        <f t="shared" si="1342"/>
        <v>4.4521244367155779</v>
      </c>
      <c r="Q1053" s="11">
        <f t="shared" si="1343"/>
        <v>5337.4509580788072</v>
      </c>
      <c r="R1053" s="7">
        <f t="shared" si="1355"/>
        <v>1033</v>
      </c>
      <c r="S1053" s="11">
        <f t="shared" si="1344"/>
        <v>8411.781374397191</v>
      </c>
      <c r="T1053" s="11">
        <f t="shared" si="1345"/>
        <v>10935.315786716348</v>
      </c>
      <c r="AB1053" s="4">
        <f t="shared" si="1404"/>
        <v>0</v>
      </c>
      <c r="AC1053" s="3">
        <f t="shared" si="1396"/>
        <v>18</v>
      </c>
      <c r="AD1053" s="42">
        <f t="shared" si="1397"/>
        <v>1.069</v>
      </c>
      <c r="AE1053" s="3">
        <f t="shared" si="1398"/>
        <v>59</v>
      </c>
      <c r="AF1053" s="42">
        <f t="shared" si="1399"/>
        <v>45.042999999999999</v>
      </c>
      <c r="AJ1053" s="3">
        <v>9</v>
      </c>
      <c r="AL1053" t="s">
        <v>564</v>
      </c>
    </row>
    <row r="1054" spans="1:38" x14ac:dyDescent="0.2">
      <c r="B1054" s="4">
        <v>8</v>
      </c>
      <c r="C1054" s="13" t="s">
        <v>1420</v>
      </c>
      <c r="D1054" s="29">
        <v>1625561</v>
      </c>
      <c r="E1054" s="29">
        <v>6627112</v>
      </c>
      <c r="F1054" s="23">
        <v>18</v>
      </c>
      <c r="G1054" s="10">
        <v>2</v>
      </c>
      <c r="H1054" s="38">
        <v>18.36</v>
      </c>
      <c r="I1054" s="8">
        <v>59</v>
      </c>
      <c r="J1054" s="8">
        <v>44</v>
      </c>
      <c r="K1054" s="17">
        <v>40.92</v>
      </c>
      <c r="L1054" s="20">
        <f t="shared" si="1391"/>
        <v>18.038433333333334</v>
      </c>
      <c r="M1054" s="20">
        <f t="shared" si="1392"/>
        <v>59.744700000000002</v>
      </c>
      <c r="N1054" s="16">
        <f t="shared" si="1393"/>
        <v>90116.528966854108</v>
      </c>
      <c r="O1054" s="16">
        <f t="shared" si="1394"/>
        <v>110923.84763836792</v>
      </c>
      <c r="P1054" s="22">
        <f t="shared" si="1342"/>
        <v>1.3385294169348687</v>
      </c>
      <c r="Q1054" s="11">
        <f t="shared" si="1343"/>
        <v>5338.7894874957419</v>
      </c>
      <c r="R1054" s="7">
        <f t="shared" si="1355"/>
        <v>1034</v>
      </c>
      <c r="S1054" s="11">
        <f t="shared" si="1344"/>
        <v>8405.7536611635096</v>
      </c>
      <c r="T1054" s="11">
        <f t="shared" si="1345"/>
        <v>10927.479759512564</v>
      </c>
      <c r="V1054" s="4">
        <v>9</v>
      </c>
      <c r="AB1054" s="4">
        <f t="shared" si="1395"/>
        <v>9</v>
      </c>
      <c r="AC1054" s="3">
        <f t="shared" si="1396"/>
        <v>18</v>
      </c>
      <c r="AD1054" s="42">
        <f t="shared" si="1397"/>
        <v>2.306</v>
      </c>
      <c r="AE1054" s="3">
        <f t="shared" si="1398"/>
        <v>59</v>
      </c>
      <c r="AF1054" s="42">
        <f t="shared" si="1399"/>
        <v>44.682000000000002</v>
      </c>
      <c r="AJ1054" s="3">
        <v>7</v>
      </c>
      <c r="AL1054" t="s">
        <v>2587</v>
      </c>
    </row>
    <row r="1055" spans="1:38" x14ac:dyDescent="0.2">
      <c r="B1055" s="4">
        <v>6</v>
      </c>
      <c r="C1055" s="13" t="s">
        <v>1421</v>
      </c>
      <c r="D1055" s="29">
        <v>1625533</v>
      </c>
      <c r="E1055" s="29">
        <v>6626908</v>
      </c>
      <c r="F1055" s="23">
        <v>18</v>
      </c>
      <c r="G1055" s="10">
        <v>2</v>
      </c>
      <c r="H1055" s="38">
        <v>16.079999999999998</v>
      </c>
      <c r="I1055" s="8">
        <v>59</v>
      </c>
      <c r="J1055" s="8">
        <v>44</v>
      </c>
      <c r="K1055" s="17">
        <v>34.380000000000003</v>
      </c>
      <c r="L1055" s="20">
        <f t="shared" si="1391"/>
        <v>18.037800000000001</v>
      </c>
      <c r="M1055" s="20">
        <f t="shared" si="1392"/>
        <v>59.742883333333332</v>
      </c>
      <c r="N1055" s="16">
        <f t="shared" si="1393"/>
        <v>90118.140793223123</v>
      </c>
      <c r="O1055" s="16">
        <f t="shared" si="1394"/>
        <v>110923.8059874914</v>
      </c>
      <c r="P1055" s="22">
        <f t="shared" si="1342"/>
        <v>0.20591260281974003</v>
      </c>
      <c r="Q1055" s="11">
        <f t="shared" si="1343"/>
        <v>5338.9954000985617</v>
      </c>
      <c r="R1055" s="7">
        <f t="shared" si="1355"/>
        <v>1035</v>
      </c>
      <c r="S1055" s="11">
        <f t="shared" si="1344"/>
        <v>8397.9560496236318</v>
      </c>
      <c r="T1055" s="11">
        <f t="shared" si="1345"/>
        <v>10917.342864510721</v>
      </c>
      <c r="AB1055" s="4">
        <f t="shared" si="1395"/>
        <v>0</v>
      </c>
      <c r="AC1055" s="3">
        <f t="shared" si="1396"/>
        <v>18</v>
      </c>
      <c r="AD1055" s="42">
        <f t="shared" si="1397"/>
        <v>2.2679999999999998</v>
      </c>
      <c r="AE1055" s="3">
        <f t="shared" si="1398"/>
        <v>59</v>
      </c>
      <c r="AF1055" s="42">
        <f t="shared" si="1399"/>
        <v>44.573</v>
      </c>
      <c r="AG1055" s="4">
        <v>1</v>
      </c>
      <c r="AJ1055" s="3">
        <v>8</v>
      </c>
      <c r="AL1055" t="s">
        <v>0</v>
      </c>
    </row>
    <row r="1056" spans="1:38" x14ac:dyDescent="0.2">
      <c r="B1056" s="4">
        <v>8</v>
      </c>
      <c r="C1056" s="13" t="s">
        <v>1422</v>
      </c>
      <c r="D1056" s="29">
        <v>1626675</v>
      </c>
      <c r="E1056" s="29">
        <v>6624466</v>
      </c>
      <c r="F1056" s="23">
        <v>18</v>
      </c>
      <c r="G1056" s="10">
        <v>3</v>
      </c>
      <c r="H1056" s="38">
        <v>29.6</v>
      </c>
      <c r="I1056" s="8">
        <v>59</v>
      </c>
      <c r="J1056" s="8">
        <v>43</v>
      </c>
      <c r="K1056" s="17">
        <v>14.28</v>
      </c>
      <c r="L1056" s="20">
        <f t="shared" si="1391"/>
        <v>18.058222222222224</v>
      </c>
      <c r="M1056" s="20">
        <f t="shared" si="1392"/>
        <v>59.720633333333332</v>
      </c>
      <c r="N1056" s="16">
        <f t="shared" si="1393"/>
        <v>90079.465186680114</v>
      </c>
      <c r="O1056" s="16">
        <f t="shared" si="1394"/>
        <v>110924.24226356162</v>
      </c>
      <c r="P1056" s="22">
        <f t="shared" si="1342"/>
        <v>2.6958353065422971</v>
      </c>
      <c r="Q1056" s="11">
        <f t="shared" si="1343"/>
        <v>5341.6912354051037</v>
      </c>
      <c r="R1056" s="7">
        <f t="shared" si="1355"/>
        <v>1036</v>
      </c>
      <c r="S1056" s="11">
        <f t="shared" si="1344"/>
        <v>8394.0862270651633</v>
      </c>
      <c r="T1056" s="11">
        <f t="shared" si="1345"/>
        <v>10912.312095184712</v>
      </c>
      <c r="U1056" s="4">
        <v>9</v>
      </c>
      <c r="W1056" s="4">
        <v>6</v>
      </c>
      <c r="AB1056" s="4">
        <f t="shared" si="1395"/>
        <v>15</v>
      </c>
      <c r="AC1056" s="3">
        <f t="shared" si="1396"/>
        <v>18</v>
      </c>
      <c r="AD1056" s="42">
        <f t="shared" si="1397"/>
        <v>3.4933333333333332</v>
      </c>
      <c r="AE1056" s="3">
        <f t="shared" si="1398"/>
        <v>59</v>
      </c>
      <c r="AF1056" s="42">
        <f t="shared" si="1399"/>
        <v>43.238</v>
      </c>
      <c r="AJ1056" s="3">
        <v>9</v>
      </c>
      <c r="AK1056" s="57">
        <v>1</v>
      </c>
      <c r="AL1056" t="s">
        <v>87</v>
      </c>
    </row>
    <row r="1057" spans="1:38" x14ac:dyDescent="0.2">
      <c r="B1057" s="4">
        <v>9</v>
      </c>
      <c r="C1057" s="13" t="s">
        <v>1425</v>
      </c>
      <c r="D1057" s="29">
        <v>1628751</v>
      </c>
      <c r="E1057" s="29">
        <v>6623254</v>
      </c>
      <c r="F1057" s="23">
        <v>18</v>
      </c>
      <c r="G1057" s="10">
        <v>5</v>
      </c>
      <c r="H1057" s="38">
        <v>33.840000000000003</v>
      </c>
      <c r="I1057" s="8">
        <v>59</v>
      </c>
      <c r="J1057" s="8">
        <v>42</v>
      </c>
      <c r="K1057" s="17">
        <v>32.880000000000003</v>
      </c>
      <c r="L1057" s="20">
        <f t="shared" si="1391"/>
        <v>18.092733333333335</v>
      </c>
      <c r="M1057" s="20">
        <f t="shared" si="1392"/>
        <v>59.709133333333334</v>
      </c>
      <c r="N1057" s="16">
        <f t="shared" si="1393"/>
        <v>90022.384677457972</v>
      </c>
      <c r="O1057" s="16">
        <f t="shared" si="1394"/>
        <v>110925.30790934274</v>
      </c>
      <c r="P1057" s="22">
        <f t="shared" si="1342"/>
        <v>2.4038968363887832</v>
      </c>
      <c r="Q1057" s="11">
        <f t="shared" si="1343"/>
        <v>5344.0951322414921</v>
      </c>
      <c r="R1057" s="7">
        <f t="shared" si="1355"/>
        <v>1037</v>
      </c>
      <c r="S1057" s="11">
        <f t="shared" si="1344"/>
        <v>8389.7655499413213</v>
      </c>
      <c r="T1057" s="11">
        <f t="shared" si="1345"/>
        <v>10906.695214923719</v>
      </c>
      <c r="V1057" s="4">
        <v>9</v>
      </c>
      <c r="AB1057" s="4">
        <f t="shared" si="1395"/>
        <v>9</v>
      </c>
      <c r="AC1057" s="3">
        <f t="shared" si="1396"/>
        <v>18</v>
      </c>
      <c r="AD1057" s="42">
        <f t="shared" si="1397"/>
        <v>5.5640000000000001</v>
      </c>
      <c r="AE1057" s="3">
        <f t="shared" si="1398"/>
        <v>59</v>
      </c>
      <c r="AF1057" s="42">
        <f t="shared" si="1399"/>
        <v>42.548000000000002</v>
      </c>
      <c r="AJ1057" s="3">
        <v>9</v>
      </c>
      <c r="AL1057" t="s">
        <v>2588</v>
      </c>
    </row>
    <row r="1058" spans="1:38" x14ac:dyDescent="0.2">
      <c r="B1058" s="4">
        <v>8</v>
      </c>
      <c r="C1058" s="13" t="s">
        <v>1424</v>
      </c>
      <c r="D1058" s="29">
        <v>1628770</v>
      </c>
      <c r="E1058" s="29">
        <v>6623235</v>
      </c>
      <c r="F1058" s="23">
        <v>18</v>
      </c>
      <c r="G1058" s="10">
        <v>5</v>
      </c>
      <c r="H1058" s="38">
        <v>35.04</v>
      </c>
      <c r="I1058" s="8">
        <v>59</v>
      </c>
      <c r="J1058" s="8">
        <v>42</v>
      </c>
      <c r="K1058" s="17">
        <v>32.22</v>
      </c>
      <c r="L1058" s="20">
        <f t="shared" si="1391"/>
        <v>18.093066666666665</v>
      </c>
      <c r="M1058" s="20">
        <f t="shared" si="1392"/>
        <v>59.708950000000002</v>
      </c>
      <c r="N1058" s="16">
        <f t="shared" si="1393"/>
        <v>90021.776297366217</v>
      </c>
      <c r="O1058" s="16">
        <f t="shared" si="1394"/>
        <v>110925.33028968019</v>
      </c>
      <c r="P1058" s="22">
        <f t="shared" si="1342"/>
        <v>2.6870057685088808E-2</v>
      </c>
      <c r="Q1058" s="11">
        <f t="shared" si="1343"/>
        <v>5344.1220022991774</v>
      </c>
      <c r="R1058" s="7">
        <f t="shared" si="1355"/>
        <v>1038</v>
      </c>
      <c r="S1058" s="11">
        <f t="shared" si="1344"/>
        <v>8381.7250671898455</v>
      </c>
      <c r="T1058" s="11">
        <f t="shared" si="1345"/>
        <v>10896.2425873468</v>
      </c>
      <c r="AB1058" s="4">
        <f t="shared" si="1395"/>
        <v>0</v>
      </c>
      <c r="AC1058" s="3">
        <f t="shared" si="1396"/>
        <v>18</v>
      </c>
      <c r="AD1058" s="42">
        <f t="shared" si="1397"/>
        <v>5.5839999999999996</v>
      </c>
      <c r="AE1058" s="3">
        <f t="shared" si="1398"/>
        <v>59</v>
      </c>
      <c r="AF1058" s="42">
        <f t="shared" si="1399"/>
        <v>42.536999999999999</v>
      </c>
      <c r="AJ1058" s="3">
        <v>9</v>
      </c>
      <c r="AK1058" s="57" t="s">
        <v>2296</v>
      </c>
      <c r="AL1058" t="s">
        <v>502</v>
      </c>
    </row>
    <row r="1059" spans="1:38" x14ac:dyDescent="0.2">
      <c r="B1059" s="4">
        <v>9</v>
      </c>
      <c r="C1059" s="13" t="s">
        <v>1423</v>
      </c>
      <c r="D1059" s="29">
        <v>1628805</v>
      </c>
      <c r="E1059" s="29">
        <v>6623220</v>
      </c>
      <c r="F1059" s="23">
        <v>18</v>
      </c>
      <c r="G1059" s="10">
        <v>5</v>
      </c>
      <c r="H1059" s="38">
        <v>37.26</v>
      </c>
      <c r="I1059" s="8">
        <v>59</v>
      </c>
      <c r="J1059" s="8">
        <v>42</v>
      </c>
      <c r="K1059" s="17">
        <v>31.74</v>
      </c>
      <c r="L1059" s="20">
        <f t="shared" si="1391"/>
        <v>18.093683333333335</v>
      </c>
      <c r="M1059" s="20">
        <f t="shared" si="1392"/>
        <v>59.708816666666664</v>
      </c>
      <c r="N1059" s="16">
        <f t="shared" si="1393"/>
        <v>90020.642563104426</v>
      </c>
      <c r="O1059" s="16">
        <f t="shared" si="1394"/>
        <v>110925.32677334922</v>
      </c>
      <c r="P1059" s="22">
        <f t="shared" si="1342"/>
        <v>3.8078865529319543E-2</v>
      </c>
      <c r="Q1059" s="11">
        <f t="shared" si="1343"/>
        <v>5344.1600811647068</v>
      </c>
      <c r="R1059" s="7">
        <f t="shared" si="1355"/>
        <v>1039</v>
      </c>
      <c r="S1059" s="11">
        <f t="shared" si="1344"/>
        <v>8373.7176247701082</v>
      </c>
      <c r="T1059" s="11">
        <f t="shared" si="1345"/>
        <v>10885.832912201142</v>
      </c>
      <c r="V1059" s="4">
        <v>9</v>
      </c>
      <c r="AB1059" s="4">
        <f t="shared" si="1395"/>
        <v>9</v>
      </c>
      <c r="AC1059" s="3">
        <f t="shared" si="1396"/>
        <v>18</v>
      </c>
      <c r="AD1059" s="42">
        <f t="shared" si="1397"/>
        <v>5.6210000000000004</v>
      </c>
      <c r="AE1059" s="3">
        <f t="shared" si="1398"/>
        <v>59</v>
      </c>
      <c r="AF1059" s="42">
        <f t="shared" si="1399"/>
        <v>42.529000000000003</v>
      </c>
      <c r="AJ1059" s="3">
        <v>9</v>
      </c>
      <c r="AK1059" s="3">
        <v>1</v>
      </c>
      <c r="AL1059" t="s">
        <v>502</v>
      </c>
    </row>
    <row r="1060" spans="1:38" x14ac:dyDescent="0.2">
      <c r="B1060" s="4">
        <v>7</v>
      </c>
      <c r="C1060" s="13" t="s">
        <v>1426</v>
      </c>
      <c r="D1060" s="29">
        <v>1629650</v>
      </c>
      <c r="E1060" s="29">
        <v>6621488</v>
      </c>
      <c r="F1060" s="23">
        <v>18</v>
      </c>
      <c r="G1060" s="10">
        <v>6</v>
      </c>
      <c r="H1060" s="38">
        <v>27.36</v>
      </c>
      <c r="I1060" s="8">
        <v>59</v>
      </c>
      <c r="J1060" s="8">
        <v>41</v>
      </c>
      <c r="K1060" s="17">
        <v>34.86</v>
      </c>
      <c r="L1060" s="20">
        <f t="shared" si="1391"/>
        <v>18.107600000000001</v>
      </c>
      <c r="M1060" s="20">
        <f t="shared" si="1392"/>
        <v>59.693016666666665</v>
      </c>
      <c r="N1060" s="16">
        <f t="shared" si="1393"/>
        <v>89998.122335372987</v>
      </c>
      <c r="O1060" s="16">
        <f t="shared" si="1394"/>
        <v>110925.67221012173</v>
      </c>
      <c r="P1060" s="22">
        <f t="shared" ref="P1060:P1123" si="1405">SQRT(POWER(D1060-D1059,2)+POWER(E1060-E1059,2))/1000</f>
        <v>1.9271349200302503</v>
      </c>
      <c r="Q1060" s="11">
        <f t="shared" ref="Q1060:Q1123" si="1406">Q1059+P1060</f>
        <v>5346.0872160847366</v>
      </c>
      <c r="R1060" s="7">
        <f t="shared" si="1355"/>
        <v>1040</v>
      </c>
      <c r="S1060" s="11">
        <f t="shared" ref="S1060:S1123" si="1407">Q1060/R1060*1628</f>
        <v>8368.6826805634137</v>
      </c>
      <c r="T1060" s="11">
        <f t="shared" ref="T1060:T1123" si="1408">S1060*1.3</f>
        <v>10879.287484732438</v>
      </c>
      <c r="AB1060" s="4">
        <f t="shared" si="1395"/>
        <v>0</v>
      </c>
      <c r="AC1060" s="3">
        <f t="shared" si="1396"/>
        <v>18</v>
      </c>
      <c r="AD1060" s="42">
        <f t="shared" si="1397"/>
        <v>6.4560000000000004</v>
      </c>
      <c r="AE1060" s="3">
        <f t="shared" si="1398"/>
        <v>59</v>
      </c>
      <c r="AF1060" s="42">
        <f t="shared" si="1399"/>
        <v>41.581000000000003</v>
      </c>
      <c r="AJ1060" s="3">
        <v>7</v>
      </c>
      <c r="AK1060" s="57" t="s">
        <v>2998</v>
      </c>
      <c r="AL1060" s="13" t="s">
        <v>3042</v>
      </c>
    </row>
    <row r="1061" spans="1:38" x14ac:dyDescent="0.2">
      <c r="B1061" s="4">
        <v>8</v>
      </c>
      <c r="C1061" s="13" t="s">
        <v>1427</v>
      </c>
      <c r="D1061" s="29">
        <v>1630152</v>
      </c>
      <c r="E1061" s="29">
        <v>6621816</v>
      </c>
      <c r="F1061" s="23">
        <v>18</v>
      </c>
      <c r="G1061" s="10">
        <v>7</v>
      </c>
      <c r="H1061" s="38">
        <v>0.24</v>
      </c>
      <c r="I1061" s="8">
        <v>59</v>
      </c>
      <c r="J1061" s="8">
        <v>41</v>
      </c>
      <c r="K1061" s="17">
        <v>44.88</v>
      </c>
      <c r="L1061" s="20">
        <f t="shared" si="1391"/>
        <v>18.116733333333332</v>
      </c>
      <c r="M1061" s="20">
        <f t="shared" si="1392"/>
        <v>59.695799999999998</v>
      </c>
      <c r="N1061" s="16">
        <f t="shared" si="1393"/>
        <v>89980.460053504867</v>
      </c>
      <c r="O1061" s="16">
        <f t="shared" si="1394"/>
        <v>110925.99479360358</v>
      </c>
      <c r="P1061" s="22">
        <f t="shared" si="1405"/>
        <v>0.59965656837893466</v>
      </c>
      <c r="Q1061" s="11">
        <f t="shared" si="1406"/>
        <v>5346.6868726531156</v>
      </c>
      <c r="R1061" s="7">
        <f t="shared" si="1355"/>
        <v>1041</v>
      </c>
      <c r="S1061" s="11">
        <f t="shared" si="1407"/>
        <v>8361.5813916227398</v>
      </c>
      <c r="T1061" s="11">
        <f t="shared" si="1408"/>
        <v>10870.055809109563</v>
      </c>
      <c r="U1061" s="4">
        <v>9</v>
      </c>
      <c r="AB1061" s="4">
        <f t="shared" si="1395"/>
        <v>9</v>
      </c>
      <c r="AC1061" s="3">
        <f t="shared" si="1396"/>
        <v>18</v>
      </c>
      <c r="AD1061" s="42">
        <f t="shared" si="1397"/>
        <v>7.0039999999999996</v>
      </c>
      <c r="AE1061" s="3">
        <f t="shared" si="1398"/>
        <v>59</v>
      </c>
      <c r="AF1061" s="42">
        <f t="shared" si="1399"/>
        <v>41.747999999999998</v>
      </c>
      <c r="AG1061" s="4">
        <v>1</v>
      </c>
      <c r="AJ1061" s="3">
        <v>8</v>
      </c>
      <c r="AK1061" s="3">
        <v>1</v>
      </c>
      <c r="AL1061" t="s">
        <v>377</v>
      </c>
    </row>
    <row r="1062" spans="1:38" x14ac:dyDescent="0.2">
      <c r="A1062" s="4">
        <v>1</v>
      </c>
      <c r="B1062" s="4">
        <v>9</v>
      </c>
      <c r="C1062" s="13" t="s">
        <v>1428</v>
      </c>
      <c r="D1062" s="29">
        <v>1630915</v>
      </c>
      <c r="E1062" s="29">
        <v>6620820</v>
      </c>
      <c r="F1062" s="23">
        <v>18</v>
      </c>
      <c r="G1062" s="10">
        <v>7</v>
      </c>
      <c r="H1062" s="38">
        <v>46.74</v>
      </c>
      <c r="I1062" s="8">
        <v>59</v>
      </c>
      <c r="J1062" s="8">
        <v>41</v>
      </c>
      <c r="K1062" s="17">
        <v>11.82</v>
      </c>
      <c r="L1062" s="20">
        <f t="shared" si="1391"/>
        <v>18.129650000000002</v>
      </c>
      <c r="M1062" s="20">
        <f t="shared" si="1392"/>
        <v>59.686616666666666</v>
      </c>
      <c r="N1062" s="16">
        <f t="shared" si="1393"/>
        <v>89958.438248945778</v>
      </c>
      <c r="O1062" s="16">
        <f t="shared" si="1394"/>
        <v>110926.37461720202</v>
      </c>
      <c r="P1062" s="22">
        <f t="shared" si="1405"/>
        <v>1.2546652940127101</v>
      </c>
      <c r="Q1062" s="11">
        <f t="shared" si="1406"/>
        <v>5347.9415379471284</v>
      </c>
      <c r="R1062" s="7">
        <f t="shared" si="1355"/>
        <v>1042</v>
      </c>
      <c r="S1062" s="11">
        <f t="shared" si="1407"/>
        <v>8355.5171053530939</v>
      </c>
      <c r="T1062" s="11">
        <f t="shared" si="1408"/>
        <v>10862.172236959022</v>
      </c>
      <c r="V1062" s="4">
        <v>9</v>
      </c>
      <c r="W1062" s="4">
        <v>9</v>
      </c>
      <c r="AB1062" s="4">
        <f t="shared" si="1395"/>
        <v>18</v>
      </c>
      <c r="AC1062" s="3">
        <f t="shared" si="1396"/>
        <v>18</v>
      </c>
      <c r="AD1062" s="42">
        <f t="shared" si="1397"/>
        <v>7.7789999999999999</v>
      </c>
      <c r="AE1062" s="3">
        <f t="shared" si="1398"/>
        <v>59</v>
      </c>
      <c r="AF1062" s="42">
        <f t="shared" si="1399"/>
        <v>41.197000000000003</v>
      </c>
      <c r="AJ1062" s="3">
        <v>9</v>
      </c>
      <c r="AK1062" s="3">
        <v>1</v>
      </c>
      <c r="AL1062" t="s">
        <v>86</v>
      </c>
    </row>
    <row r="1063" spans="1:38" x14ac:dyDescent="0.2">
      <c r="B1063" s="4">
        <v>9</v>
      </c>
      <c r="C1063" s="13" t="s">
        <v>1429</v>
      </c>
      <c r="D1063" s="29">
        <v>1632124</v>
      </c>
      <c r="E1063" s="29">
        <v>6621616</v>
      </c>
      <c r="F1063" s="23">
        <v>18</v>
      </c>
      <c r="G1063" s="10">
        <v>9</v>
      </c>
      <c r="H1063" s="38">
        <v>5.76</v>
      </c>
      <c r="I1063" s="8">
        <v>59</v>
      </c>
      <c r="J1063" s="8">
        <v>41</v>
      </c>
      <c r="K1063" s="17">
        <v>36.18</v>
      </c>
      <c r="L1063" s="20">
        <f t="shared" si="1391"/>
        <v>18.151599999999998</v>
      </c>
      <c r="M1063" s="20">
        <f t="shared" si="1392"/>
        <v>59.693383333333337</v>
      </c>
      <c r="N1063" s="16">
        <f t="shared" si="1393"/>
        <v>89916.260825491976</v>
      </c>
      <c r="O1063" s="16">
        <f t="shared" si="1394"/>
        <v>110927.13514032682</v>
      </c>
      <c r="P1063" s="22">
        <f t="shared" si="1405"/>
        <v>1.4475140759246523</v>
      </c>
      <c r="Q1063" s="11">
        <f t="shared" si="1406"/>
        <v>5349.3890520230534</v>
      </c>
      <c r="R1063" s="7">
        <f t="shared" si="1355"/>
        <v>1043</v>
      </c>
      <c r="S1063" s="11">
        <f t="shared" si="1407"/>
        <v>8349.7654618346405</v>
      </c>
      <c r="T1063" s="11">
        <f t="shared" si="1408"/>
        <v>10854.695100385034</v>
      </c>
      <c r="AB1063" s="4">
        <f t="shared" si="1395"/>
        <v>0</v>
      </c>
      <c r="AC1063" s="3">
        <f t="shared" si="1396"/>
        <v>18</v>
      </c>
      <c r="AD1063" s="42">
        <f t="shared" si="1397"/>
        <v>9.0960000000000001</v>
      </c>
      <c r="AE1063" s="3">
        <f t="shared" si="1398"/>
        <v>59</v>
      </c>
      <c r="AF1063" s="42">
        <f t="shared" si="1399"/>
        <v>41.603000000000002</v>
      </c>
      <c r="AJ1063" s="3">
        <v>9</v>
      </c>
      <c r="AL1063" t="s">
        <v>538</v>
      </c>
    </row>
    <row r="1064" spans="1:38" x14ac:dyDescent="0.2">
      <c r="A1064" s="4">
        <v>1</v>
      </c>
      <c r="B1064" s="4">
        <v>9</v>
      </c>
      <c r="C1064" s="13" t="s">
        <v>1430</v>
      </c>
      <c r="D1064" s="29">
        <v>1635327</v>
      </c>
      <c r="E1064" s="29">
        <v>6625541</v>
      </c>
      <c r="F1064" s="23">
        <v>18</v>
      </c>
      <c r="G1064" s="10">
        <v>12</v>
      </c>
      <c r="H1064" s="38">
        <v>39.42</v>
      </c>
      <c r="I1064" s="8">
        <v>59</v>
      </c>
      <c r="J1064" s="8">
        <v>43</v>
      </c>
      <c r="K1064" s="17">
        <v>39.18</v>
      </c>
      <c r="L1064" s="20">
        <f t="shared" si="1391"/>
        <v>18.21095</v>
      </c>
      <c r="M1064" s="20">
        <f t="shared" si="1392"/>
        <v>59.727550000000001</v>
      </c>
      <c r="N1064" s="16">
        <f t="shared" si="1393"/>
        <v>89799.10438499914</v>
      </c>
      <c r="O1064" s="16">
        <f t="shared" si="1394"/>
        <v>110929.39522883494</v>
      </c>
      <c r="P1064" s="22">
        <f t="shared" si="1405"/>
        <v>5.066047177040498</v>
      </c>
      <c r="Q1064" s="11">
        <f t="shared" si="1406"/>
        <v>5354.4550992000941</v>
      </c>
      <c r="R1064" s="7">
        <f t="shared" ref="R1064:R1127" si="1409">R1063+1</f>
        <v>1044</v>
      </c>
      <c r="S1064" s="11">
        <f t="shared" si="1407"/>
        <v>8349.6675301702617</v>
      </c>
      <c r="T1064" s="11">
        <f t="shared" si="1408"/>
        <v>10854.567789221341</v>
      </c>
      <c r="AB1064" s="4">
        <f t="shared" si="1395"/>
        <v>0</v>
      </c>
      <c r="AC1064" s="3">
        <f t="shared" si="1396"/>
        <v>18</v>
      </c>
      <c r="AD1064" s="42">
        <f t="shared" si="1397"/>
        <v>12.657</v>
      </c>
      <c r="AE1064" s="3">
        <f t="shared" si="1398"/>
        <v>59</v>
      </c>
      <c r="AF1064" s="42">
        <f t="shared" si="1399"/>
        <v>43.652999999999999</v>
      </c>
      <c r="AJ1064" s="3">
        <v>8</v>
      </c>
      <c r="AL1064" t="s">
        <v>187</v>
      </c>
    </row>
    <row r="1065" spans="1:38" x14ac:dyDescent="0.2">
      <c r="A1065" s="4">
        <v>1</v>
      </c>
      <c r="B1065" s="4">
        <v>9</v>
      </c>
      <c r="C1065" s="13" t="s">
        <v>1431</v>
      </c>
      <c r="D1065" s="29">
        <v>1638222</v>
      </c>
      <c r="E1065" s="29">
        <v>6626605</v>
      </c>
      <c r="F1065" s="23">
        <v>18</v>
      </c>
      <c r="G1065" s="10">
        <v>15</v>
      </c>
      <c r="H1065" s="38">
        <v>46.98</v>
      </c>
      <c r="I1065" s="8">
        <v>59</v>
      </c>
      <c r="J1065" s="8">
        <v>44</v>
      </c>
      <c r="K1065" s="17">
        <v>10.14</v>
      </c>
      <c r="L1065" s="20">
        <f t="shared" si="1391"/>
        <v>18.26305</v>
      </c>
      <c r="M1065" s="20">
        <f t="shared" si="1392"/>
        <v>59.736150000000002</v>
      </c>
      <c r="N1065" s="16">
        <f t="shared" si="1393"/>
        <v>89701.446363011652</v>
      </c>
      <c r="O1065" s="16">
        <f t="shared" si="1394"/>
        <v>110931.23678040851</v>
      </c>
      <c r="P1065" s="22">
        <f t="shared" si="1405"/>
        <v>3.0843347743070955</v>
      </c>
      <c r="Q1065" s="11">
        <f t="shared" si="1406"/>
        <v>5357.5394339744016</v>
      </c>
      <c r="R1065" s="7">
        <f t="shared" si="1409"/>
        <v>1045</v>
      </c>
      <c r="S1065" s="11">
        <f t="shared" si="1407"/>
        <v>8346.4824866127528</v>
      </c>
      <c r="T1065" s="11">
        <f t="shared" si="1408"/>
        <v>10850.427232596579</v>
      </c>
      <c r="V1065" s="4">
        <v>9</v>
      </c>
      <c r="W1065" s="4">
        <v>9</v>
      </c>
      <c r="AB1065" s="4">
        <f t="shared" si="1395"/>
        <v>18</v>
      </c>
      <c r="AC1065" s="3">
        <f t="shared" si="1396"/>
        <v>18</v>
      </c>
      <c r="AD1065" s="42">
        <f t="shared" si="1397"/>
        <v>15.782999999999999</v>
      </c>
      <c r="AE1065" s="3">
        <f t="shared" si="1398"/>
        <v>59</v>
      </c>
      <c r="AF1065" s="42">
        <f t="shared" si="1399"/>
        <v>44.168999999999997</v>
      </c>
      <c r="AJ1065" s="3">
        <v>8</v>
      </c>
      <c r="AK1065" s="3">
        <v>1</v>
      </c>
      <c r="AL1065" t="s">
        <v>2589</v>
      </c>
    </row>
    <row r="1066" spans="1:38" x14ac:dyDescent="0.2">
      <c r="B1066" s="4">
        <v>9</v>
      </c>
      <c r="C1066" s="13" t="s">
        <v>1432</v>
      </c>
      <c r="D1066" s="29">
        <v>1637190</v>
      </c>
      <c r="E1066" s="29">
        <v>6621551</v>
      </c>
      <c r="F1066" s="23">
        <v>18</v>
      </c>
      <c r="G1066" s="10">
        <v>14</v>
      </c>
      <c r="H1066" s="38">
        <v>29.16</v>
      </c>
      <c r="I1066" s="8">
        <v>59</v>
      </c>
      <c r="J1066" s="8">
        <v>41</v>
      </c>
      <c r="K1066" s="17">
        <v>28.14</v>
      </c>
      <c r="L1066" s="20">
        <f t="shared" si="1391"/>
        <v>18.241433333333333</v>
      </c>
      <c r="M1066" s="20">
        <f t="shared" si="1392"/>
        <v>59.69115</v>
      </c>
      <c r="N1066" s="16">
        <f t="shared" si="1393"/>
        <v>89751.170869248221</v>
      </c>
      <c r="O1066" s="16">
        <f t="shared" si="1394"/>
        <v>110930.19651991961</v>
      </c>
      <c r="P1066" s="22">
        <f t="shared" si="1405"/>
        <v>5.1582884758415748</v>
      </c>
      <c r="Q1066" s="11">
        <f t="shared" si="1406"/>
        <v>5362.6977224502434</v>
      </c>
      <c r="R1066" s="7">
        <f t="shared" si="1409"/>
        <v>1046</v>
      </c>
      <c r="S1066" s="11">
        <f t="shared" si="1407"/>
        <v>8346.531445649136</v>
      </c>
      <c r="T1066" s="11">
        <f t="shared" si="1408"/>
        <v>10850.490879343877</v>
      </c>
      <c r="V1066" s="4">
        <v>9</v>
      </c>
      <c r="W1066" s="4">
        <v>7</v>
      </c>
      <c r="AB1066" s="4">
        <f t="shared" si="1395"/>
        <v>16</v>
      </c>
      <c r="AC1066" s="3">
        <f t="shared" si="1396"/>
        <v>18</v>
      </c>
      <c r="AD1066" s="42">
        <f t="shared" si="1397"/>
        <v>14.486000000000001</v>
      </c>
      <c r="AE1066" s="3">
        <f t="shared" si="1398"/>
        <v>59</v>
      </c>
      <c r="AF1066" s="42">
        <f t="shared" si="1399"/>
        <v>41.469000000000001</v>
      </c>
      <c r="AJ1066" s="3">
        <v>9</v>
      </c>
      <c r="AK1066" s="3">
        <v>1</v>
      </c>
      <c r="AL1066" t="s">
        <v>2590</v>
      </c>
    </row>
    <row r="1067" spans="1:38" x14ac:dyDescent="0.2">
      <c r="A1067" s="4">
        <v>1</v>
      </c>
      <c r="B1067" s="4">
        <v>9</v>
      </c>
      <c r="C1067" s="13" t="s">
        <v>1433</v>
      </c>
      <c r="D1067" s="29">
        <v>1636742</v>
      </c>
      <c r="E1067" s="29">
        <v>6621505</v>
      </c>
      <c r="F1067" s="23">
        <v>18</v>
      </c>
      <c r="G1067" s="10">
        <v>14</v>
      </c>
      <c r="H1067" s="38">
        <v>0.42</v>
      </c>
      <c r="I1067" s="8">
        <v>59</v>
      </c>
      <c r="J1067" s="8">
        <v>41</v>
      </c>
      <c r="K1067" s="17">
        <v>27.24</v>
      </c>
      <c r="L1067" s="20">
        <f t="shared" si="1391"/>
        <v>18.233450000000001</v>
      </c>
      <c r="M1067" s="20">
        <f t="shared" si="1392"/>
        <v>59.690899999999999</v>
      </c>
      <c r="N1067" s="16">
        <f t="shared" si="1393"/>
        <v>89765.897293161732</v>
      </c>
      <c r="O1067" s="16">
        <f t="shared" si="1394"/>
        <v>110929.89048581944</v>
      </c>
      <c r="P1067" s="22">
        <f t="shared" si="1405"/>
        <v>0.45035541520003952</v>
      </c>
      <c r="Q1067" s="11">
        <f t="shared" si="1406"/>
        <v>5363.1480778654432</v>
      </c>
      <c r="R1067" s="7">
        <f t="shared" si="1409"/>
        <v>1047</v>
      </c>
      <c r="S1067" s="11">
        <f t="shared" si="1407"/>
        <v>8339.259857464127</v>
      </c>
      <c r="T1067" s="11">
        <f t="shared" si="1408"/>
        <v>10841.037814703366</v>
      </c>
      <c r="W1067" s="4">
        <v>7</v>
      </c>
      <c r="AB1067" s="4">
        <f t="shared" si="1395"/>
        <v>7</v>
      </c>
      <c r="AC1067" s="3">
        <f t="shared" si="1396"/>
        <v>18</v>
      </c>
      <c r="AD1067" s="42">
        <f t="shared" si="1397"/>
        <v>14.007</v>
      </c>
      <c r="AE1067" s="3">
        <f t="shared" si="1398"/>
        <v>59</v>
      </c>
      <c r="AF1067" s="42">
        <f t="shared" si="1399"/>
        <v>41.454000000000001</v>
      </c>
      <c r="AJ1067" s="3">
        <v>9</v>
      </c>
      <c r="AK1067" s="3">
        <v>1</v>
      </c>
      <c r="AL1067" t="s">
        <v>326</v>
      </c>
    </row>
    <row r="1068" spans="1:38" x14ac:dyDescent="0.2">
      <c r="A1068" s="4">
        <v>1</v>
      </c>
      <c r="B1068" s="4">
        <v>9</v>
      </c>
      <c r="C1068" s="13" t="s">
        <v>1434</v>
      </c>
      <c r="D1068" s="29">
        <v>1637332</v>
      </c>
      <c r="E1068" s="29">
        <v>6618895</v>
      </c>
      <c r="F1068" s="23">
        <v>18</v>
      </c>
      <c r="G1068" s="10">
        <v>14</v>
      </c>
      <c r="H1068" s="38">
        <v>31.98</v>
      </c>
      <c r="I1068" s="8">
        <v>59</v>
      </c>
      <c r="J1068" s="8">
        <v>40</v>
      </c>
      <c r="K1068" s="17">
        <v>2.2799999999999998</v>
      </c>
      <c r="L1068" s="20">
        <f t="shared" si="1391"/>
        <v>18.242216666666668</v>
      </c>
      <c r="M1068" s="20">
        <f t="shared" si="1392"/>
        <v>59.667299999999997</v>
      </c>
      <c r="N1068" s="16">
        <f t="shared" si="1393"/>
        <v>89755.101033956948</v>
      </c>
      <c r="O1068" s="16">
        <f t="shared" si="1394"/>
        <v>110930.02364779369</v>
      </c>
      <c r="P1068" s="22">
        <f t="shared" si="1405"/>
        <v>2.6758550035455957</v>
      </c>
      <c r="Q1068" s="11">
        <f t="shared" si="1406"/>
        <v>5365.8239328689888</v>
      </c>
      <c r="R1068" s="7">
        <f t="shared" si="1409"/>
        <v>1048</v>
      </c>
      <c r="S1068" s="11">
        <f t="shared" si="1407"/>
        <v>8335.4593155636594</v>
      </c>
      <c r="T1068" s="11">
        <f t="shared" si="1408"/>
        <v>10836.097110232758</v>
      </c>
      <c r="V1068" s="4">
        <v>9</v>
      </c>
      <c r="W1068" s="4">
        <v>9</v>
      </c>
      <c r="AB1068" s="4">
        <f t="shared" si="1395"/>
        <v>18</v>
      </c>
      <c r="AC1068" s="3">
        <f t="shared" si="1396"/>
        <v>18</v>
      </c>
      <c r="AD1068" s="42">
        <f t="shared" si="1397"/>
        <v>14.532999999999999</v>
      </c>
      <c r="AE1068" s="3">
        <f t="shared" si="1398"/>
        <v>59</v>
      </c>
      <c r="AF1068" s="42">
        <f t="shared" si="1399"/>
        <v>40.037999999999997</v>
      </c>
      <c r="AJ1068" s="3">
        <v>8</v>
      </c>
      <c r="AK1068" s="57" t="s">
        <v>2998</v>
      </c>
      <c r="AL1068" t="s">
        <v>2591</v>
      </c>
    </row>
    <row r="1069" spans="1:38" x14ac:dyDescent="0.2">
      <c r="A1069" s="4">
        <v>1</v>
      </c>
      <c r="B1069" s="4">
        <v>9</v>
      </c>
      <c r="C1069" s="13" t="s">
        <v>1435</v>
      </c>
      <c r="D1069" s="29">
        <v>1637314</v>
      </c>
      <c r="E1069" s="29">
        <v>6617254</v>
      </c>
      <c r="F1069" s="23">
        <v>18</v>
      </c>
      <c r="G1069" s="10">
        <v>14</v>
      </c>
      <c r="H1069" s="38">
        <v>27</v>
      </c>
      <c r="I1069" s="8">
        <v>59</v>
      </c>
      <c r="J1069" s="8">
        <v>39</v>
      </c>
      <c r="K1069" s="17">
        <v>9.3000000000000007</v>
      </c>
      <c r="L1069" s="20">
        <f t="shared" si="1391"/>
        <v>18.240833333333335</v>
      </c>
      <c r="M1069" s="20">
        <f t="shared" si="1392"/>
        <v>59.652583333333332</v>
      </c>
      <c r="N1069" s="16">
        <f t="shared" si="1393"/>
        <v>89760.92101055324</v>
      </c>
      <c r="O1069" s="16">
        <f t="shared" si="1394"/>
        <v>110929.88149437508</v>
      </c>
      <c r="P1069" s="22">
        <f t="shared" si="1405"/>
        <v>1.641098717323245</v>
      </c>
      <c r="Q1069" s="11">
        <f t="shared" si="1406"/>
        <v>5367.4650315863119</v>
      </c>
      <c r="R1069" s="7">
        <f t="shared" si="1409"/>
        <v>1049</v>
      </c>
      <c r="S1069" s="11">
        <f t="shared" si="1407"/>
        <v>8330.0601252836186</v>
      </c>
      <c r="T1069" s="11">
        <f t="shared" si="1408"/>
        <v>10829.078162868705</v>
      </c>
      <c r="AB1069" s="4">
        <f t="shared" si="1395"/>
        <v>0</v>
      </c>
      <c r="AC1069" s="3">
        <f t="shared" si="1396"/>
        <v>18</v>
      </c>
      <c r="AD1069" s="42">
        <f t="shared" si="1397"/>
        <v>14.45</v>
      </c>
      <c r="AE1069" s="3">
        <f t="shared" si="1398"/>
        <v>59</v>
      </c>
      <c r="AF1069" s="42">
        <f t="shared" si="1399"/>
        <v>39.155000000000001</v>
      </c>
      <c r="AJ1069" s="3">
        <v>9</v>
      </c>
      <c r="AK1069" s="57" t="s">
        <v>2998</v>
      </c>
      <c r="AL1069" t="s">
        <v>312</v>
      </c>
    </row>
    <row r="1070" spans="1:38" x14ac:dyDescent="0.2">
      <c r="B1070" s="4">
        <v>8</v>
      </c>
      <c r="C1070" s="13" t="s">
        <v>1436</v>
      </c>
      <c r="D1070" s="29">
        <v>1636835</v>
      </c>
      <c r="E1070" s="29">
        <v>6615596</v>
      </c>
      <c r="F1070" s="23">
        <v>18</v>
      </c>
      <c r="G1070" s="10">
        <v>13</v>
      </c>
      <c r="H1070" s="38">
        <v>52.5</v>
      </c>
      <c r="I1070" s="8">
        <v>59</v>
      </c>
      <c r="J1070" s="8">
        <v>38</v>
      </c>
      <c r="K1070" s="17">
        <v>16.32</v>
      </c>
      <c r="L1070" s="20">
        <f t="shared" si="1391"/>
        <v>18.231249999999999</v>
      </c>
      <c r="M1070" s="20">
        <f t="shared" si="1392"/>
        <v>59.637866666666667</v>
      </c>
      <c r="N1070" s="16">
        <f t="shared" si="1393"/>
        <v>89781.830647925948</v>
      </c>
      <c r="O1070" s="16">
        <f t="shared" si="1394"/>
        <v>110929.45421700754</v>
      </c>
      <c r="P1070" s="22">
        <f t="shared" si="1405"/>
        <v>1.7258056089838161</v>
      </c>
      <c r="Q1070" s="11">
        <f t="shared" si="1406"/>
        <v>5369.1908371952959</v>
      </c>
      <c r="R1070" s="7">
        <f t="shared" si="1409"/>
        <v>1050</v>
      </c>
      <c r="S1070" s="11">
        <f t="shared" si="1407"/>
        <v>8324.8025551942301</v>
      </c>
      <c r="T1070" s="11">
        <f t="shared" si="1408"/>
        <v>10822.243321752499</v>
      </c>
      <c r="V1070" s="4">
        <v>7</v>
      </c>
      <c r="W1070" s="4">
        <v>7</v>
      </c>
      <c r="AB1070" s="4">
        <f t="shared" si="1395"/>
        <v>14</v>
      </c>
      <c r="AC1070" s="3">
        <f t="shared" si="1396"/>
        <v>18</v>
      </c>
      <c r="AD1070" s="42">
        <f t="shared" si="1397"/>
        <v>13.875</v>
      </c>
      <c r="AE1070" s="3">
        <f t="shared" si="1398"/>
        <v>59</v>
      </c>
      <c r="AF1070" s="42">
        <f t="shared" si="1399"/>
        <v>38.271999999999998</v>
      </c>
      <c r="AJ1070" s="3">
        <v>7</v>
      </c>
      <c r="AK1070" s="57" t="s">
        <v>2998</v>
      </c>
      <c r="AL1070" t="s">
        <v>2592</v>
      </c>
    </row>
    <row r="1071" spans="1:38" x14ac:dyDescent="0.2">
      <c r="B1071" s="4">
        <v>8</v>
      </c>
      <c r="C1071" s="13" t="s">
        <v>1437</v>
      </c>
      <c r="D1071" s="29">
        <v>1636685</v>
      </c>
      <c r="E1071" s="29">
        <v>6615862</v>
      </c>
      <c r="F1071" s="23">
        <v>18</v>
      </c>
      <c r="G1071" s="10">
        <v>13</v>
      </c>
      <c r="H1071" s="38">
        <v>43.62</v>
      </c>
      <c r="I1071" s="8">
        <v>59</v>
      </c>
      <c r="J1071" s="8">
        <v>38</v>
      </c>
      <c r="K1071" s="17">
        <v>25.14</v>
      </c>
      <c r="L1071" s="20">
        <f t="shared" si="1391"/>
        <v>18.228783333333332</v>
      </c>
      <c r="M1071" s="20">
        <f t="shared" si="1392"/>
        <v>59.640316666666664</v>
      </c>
      <c r="N1071" s="16">
        <f t="shared" si="1393"/>
        <v>89785.750923219413</v>
      </c>
      <c r="O1071" s="16">
        <f t="shared" si="1394"/>
        <v>110929.35735027117</v>
      </c>
      <c r="P1071" s="22">
        <f t="shared" si="1405"/>
        <v>0.30537845372586458</v>
      </c>
      <c r="Q1071" s="11">
        <f t="shared" si="1406"/>
        <v>5369.4962156490219</v>
      </c>
      <c r="R1071" s="7">
        <f t="shared" si="1409"/>
        <v>1051</v>
      </c>
      <c r="S1071" s="11">
        <f t="shared" si="1407"/>
        <v>8317.3547469805981</v>
      </c>
      <c r="T1071" s="11">
        <f t="shared" si="1408"/>
        <v>10812.561171074778</v>
      </c>
      <c r="U1071" s="4">
        <v>9</v>
      </c>
      <c r="AB1071" s="4">
        <f t="shared" si="1395"/>
        <v>9</v>
      </c>
      <c r="AC1071" s="3">
        <f t="shared" si="1396"/>
        <v>18</v>
      </c>
      <c r="AD1071" s="42">
        <f t="shared" si="1397"/>
        <v>13.727</v>
      </c>
      <c r="AE1071" s="3">
        <f t="shared" si="1398"/>
        <v>59</v>
      </c>
      <c r="AF1071" s="42">
        <f t="shared" si="1399"/>
        <v>38.418999999999997</v>
      </c>
      <c r="AJ1071" s="3">
        <v>8</v>
      </c>
      <c r="AL1071" t="s">
        <v>2593</v>
      </c>
    </row>
    <row r="1072" spans="1:38" x14ac:dyDescent="0.2">
      <c r="B1072" s="4">
        <v>8</v>
      </c>
      <c r="C1072" s="13" t="s">
        <v>1438</v>
      </c>
      <c r="D1072" s="29">
        <v>1631679</v>
      </c>
      <c r="E1072" s="29">
        <v>6617703</v>
      </c>
      <c r="F1072" s="23">
        <v>18</v>
      </c>
      <c r="G1072" s="10">
        <v>8</v>
      </c>
      <c r="H1072" s="38">
        <v>28.5</v>
      </c>
      <c r="I1072" s="8">
        <v>59</v>
      </c>
      <c r="J1072" s="8">
        <v>39</v>
      </c>
      <c r="K1072" s="17">
        <v>30.36</v>
      </c>
      <c r="L1072" s="20">
        <f t="shared" si="1391"/>
        <v>18.141249999999999</v>
      </c>
      <c r="M1072" s="20">
        <f t="shared" si="1392"/>
        <v>59.658433333333335</v>
      </c>
      <c r="N1072" s="16">
        <f t="shared" si="1393"/>
        <v>89943.030386549988</v>
      </c>
      <c r="O1072" s="16">
        <f t="shared" si="1394"/>
        <v>110926.53008543637</v>
      </c>
      <c r="P1072" s="22">
        <f t="shared" si="1405"/>
        <v>5.3337901158557033</v>
      </c>
      <c r="Q1072" s="11">
        <f t="shared" si="1406"/>
        <v>5374.8300057648776</v>
      </c>
      <c r="R1072" s="7">
        <f t="shared" si="1409"/>
        <v>1052</v>
      </c>
      <c r="S1072" s="11">
        <f t="shared" si="1407"/>
        <v>8317.7027085410846</v>
      </c>
      <c r="T1072" s="11">
        <f t="shared" si="1408"/>
        <v>10813.01352110341</v>
      </c>
      <c r="AB1072" s="4">
        <f t="shared" si="1395"/>
        <v>0</v>
      </c>
      <c r="AC1072" s="3">
        <f t="shared" si="1396"/>
        <v>18</v>
      </c>
      <c r="AD1072" s="42">
        <f t="shared" si="1397"/>
        <v>8.4749999999999996</v>
      </c>
      <c r="AE1072" s="3">
        <f t="shared" si="1398"/>
        <v>59</v>
      </c>
      <c r="AF1072" s="42">
        <f t="shared" si="1399"/>
        <v>39.506</v>
      </c>
      <c r="AJ1072" s="3">
        <v>7</v>
      </c>
      <c r="AK1072" s="57" t="s">
        <v>2998</v>
      </c>
      <c r="AL1072" t="s">
        <v>15</v>
      </c>
    </row>
    <row r="1073" spans="1:38" x14ac:dyDescent="0.2">
      <c r="B1073" s="4">
        <v>8</v>
      </c>
      <c r="C1073" s="13" t="s">
        <v>1439</v>
      </c>
      <c r="D1073" s="29">
        <v>1634215</v>
      </c>
      <c r="E1073" s="29">
        <v>6614736</v>
      </c>
      <c r="F1073" s="23">
        <v>18</v>
      </c>
      <c r="G1073" s="10">
        <v>11</v>
      </c>
      <c r="H1073" s="38">
        <v>3.48</v>
      </c>
      <c r="I1073" s="8">
        <v>59</v>
      </c>
      <c r="J1073" s="8">
        <v>37</v>
      </c>
      <c r="K1073" s="17">
        <v>51.66</v>
      </c>
      <c r="L1073" s="20">
        <f t="shared" si="1391"/>
        <v>18.1843</v>
      </c>
      <c r="M1073" s="20">
        <f t="shared" si="1392"/>
        <v>59.631016666666667</v>
      </c>
      <c r="N1073" s="16">
        <f t="shared" si="1393"/>
        <v>89869.557805359567</v>
      </c>
      <c r="O1073" s="16">
        <f t="shared" si="1394"/>
        <v>110927.7750029976</v>
      </c>
      <c r="P1073" s="22">
        <f t="shared" si="1405"/>
        <v>3.903125030024019</v>
      </c>
      <c r="Q1073" s="11">
        <f t="shared" si="1406"/>
        <v>5378.7331307949016</v>
      </c>
      <c r="R1073" s="7">
        <f t="shared" si="1409"/>
        <v>1053</v>
      </c>
      <c r="S1073" s="11">
        <f t="shared" si="1407"/>
        <v>8315.8381167465341</v>
      </c>
      <c r="T1073" s="11">
        <f t="shared" si="1408"/>
        <v>10810.589551770494</v>
      </c>
      <c r="U1073" s="4">
        <v>9</v>
      </c>
      <c r="V1073" s="4">
        <v>9</v>
      </c>
      <c r="W1073" s="4">
        <v>9</v>
      </c>
      <c r="AB1073" s="4">
        <f>SUM(U1073:AA1073)+AB1074-5</f>
        <v>49</v>
      </c>
      <c r="AC1073" s="3">
        <f t="shared" si="1396"/>
        <v>18</v>
      </c>
      <c r="AD1073" s="42">
        <f t="shared" si="1397"/>
        <v>11.058</v>
      </c>
      <c r="AE1073" s="3">
        <f t="shared" si="1398"/>
        <v>59</v>
      </c>
      <c r="AF1073" s="42">
        <f t="shared" si="1399"/>
        <v>37.860999999999997</v>
      </c>
      <c r="AG1073" s="4">
        <v>1</v>
      </c>
      <c r="AJ1073" s="3">
        <v>9</v>
      </c>
      <c r="AK1073" s="57" t="s">
        <v>2998</v>
      </c>
      <c r="AL1073" t="s">
        <v>2594</v>
      </c>
    </row>
    <row r="1074" spans="1:38" x14ac:dyDescent="0.2">
      <c r="B1074" s="4">
        <v>8</v>
      </c>
      <c r="C1074" s="13" t="s">
        <v>1440</v>
      </c>
      <c r="D1074" s="29">
        <v>1634215</v>
      </c>
      <c r="E1074" s="29">
        <v>6614736</v>
      </c>
      <c r="F1074" s="23">
        <v>18</v>
      </c>
      <c r="G1074" s="10">
        <v>11</v>
      </c>
      <c r="H1074" s="38">
        <v>3.48</v>
      </c>
      <c r="I1074" s="8">
        <v>59</v>
      </c>
      <c r="J1074" s="8">
        <v>37</v>
      </c>
      <c r="K1074" s="17">
        <v>51.66</v>
      </c>
      <c r="L1074" s="20">
        <f t="shared" si="1391"/>
        <v>18.1843</v>
      </c>
      <c r="M1074" s="20">
        <f t="shared" si="1392"/>
        <v>59.631016666666667</v>
      </c>
      <c r="N1074" s="16">
        <f t="shared" si="1393"/>
        <v>89869.557805359567</v>
      </c>
      <c r="O1074" s="16">
        <f t="shared" si="1394"/>
        <v>110927.7750029976</v>
      </c>
      <c r="P1074" s="22">
        <f t="shared" si="1405"/>
        <v>0</v>
      </c>
      <c r="Q1074" s="11">
        <f t="shared" si="1406"/>
        <v>5378.7331307949016</v>
      </c>
      <c r="R1074" s="7">
        <f t="shared" si="1409"/>
        <v>1054</v>
      </c>
      <c r="S1074" s="11">
        <f t="shared" si="1407"/>
        <v>8307.9483272619545</v>
      </c>
      <c r="T1074" s="11">
        <f t="shared" si="1408"/>
        <v>10800.332825440541</v>
      </c>
      <c r="U1074" s="4">
        <v>9</v>
      </c>
      <c r="V1074" s="4">
        <v>9</v>
      </c>
      <c r="W1074" s="4">
        <v>9</v>
      </c>
      <c r="AB1074" s="4">
        <f t="shared" si="1395"/>
        <v>27</v>
      </c>
      <c r="AC1074" s="3">
        <f t="shared" si="1396"/>
        <v>18</v>
      </c>
      <c r="AD1074" s="42">
        <f t="shared" si="1397"/>
        <v>11.058</v>
      </c>
      <c r="AE1074" s="3">
        <f t="shared" si="1398"/>
        <v>59</v>
      </c>
      <c r="AF1074" s="42">
        <f t="shared" si="1399"/>
        <v>37.860999999999997</v>
      </c>
      <c r="AG1074" s="4">
        <v>1</v>
      </c>
      <c r="AJ1074" s="3">
        <v>9</v>
      </c>
      <c r="AK1074" s="57" t="s">
        <v>2998</v>
      </c>
      <c r="AL1074" t="s">
        <v>2595</v>
      </c>
    </row>
    <row r="1075" spans="1:38" x14ac:dyDescent="0.2">
      <c r="B1075" s="4">
        <v>9</v>
      </c>
      <c r="C1075" s="13" t="s">
        <v>2596</v>
      </c>
      <c r="D1075" s="29">
        <v>1633273</v>
      </c>
      <c r="E1075" s="29">
        <v>6613652</v>
      </c>
      <c r="F1075" s="23">
        <v>18</v>
      </c>
      <c r="G1075" s="10">
        <v>10</v>
      </c>
      <c r="H1075" s="38">
        <v>1.02</v>
      </c>
      <c r="I1075" s="8">
        <v>59</v>
      </c>
      <c r="J1075" s="8">
        <v>37</v>
      </c>
      <c r="K1075" s="17">
        <v>17.760000000000002</v>
      </c>
      <c r="L1075" s="20">
        <f t="shared" si="1391"/>
        <v>18.16695</v>
      </c>
      <c r="M1075" s="20">
        <f t="shared" si="1392"/>
        <v>59.621600000000001</v>
      </c>
      <c r="N1075" s="16">
        <f t="shared" si="1393"/>
        <v>89903.533614613349</v>
      </c>
      <c r="O1075" s="16">
        <f t="shared" si="1394"/>
        <v>110927.1136635045</v>
      </c>
      <c r="P1075" s="22">
        <f t="shared" si="1405"/>
        <v>1.4361128089394648</v>
      </c>
      <c r="Q1075" s="11">
        <f t="shared" si="1406"/>
        <v>5380.1692436038411</v>
      </c>
      <c r="R1075" s="7">
        <f t="shared" si="1409"/>
        <v>1055</v>
      </c>
      <c r="S1075" s="11">
        <f t="shared" si="1407"/>
        <v>8302.2896005564489</v>
      </c>
      <c r="T1075" s="11">
        <f t="shared" si="1408"/>
        <v>10792.976480723384</v>
      </c>
      <c r="AB1075" s="4">
        <f t="shared" si="1395"/>
        <v>0</v>
      </c>
      <c r="AC1075" s="3">
        <f t="shared" si="1396"/>
        <v>18</v>
      </c>
      <c r="AD1075" s="42">
        <f t="shared" si="1397"/>
        <v>10.016999999999999</v>
      </c>
      <c r="AE1075" s="3">
        <f t="shared" si="1398"/>
        <v>59</v>
      </c>
      <c r="AF1075" s="42">
        <f t="shared" si="1399"/>
        <v>37.295999999999999</v>
      </c>
      <c r="AJ1075" s="3">
        <v>9</v>
      </c>
      <c r="AK1075" s="3">
        <v>1</v>
      </c>
      <c r="AL1075" t="s">
        <v>291</v>
      </c>
    </row>
    <row r="1076" spans="1:38" x14ac:dyDescent="0.2">
      <c r="B1076" s="4">
        <v>8</v>
      </c>
      <c r="C1076" s="13" t="s">
        <v>3043</v>
      </c>
      <c r="D1076" s="29">
        <v>1630466</v>
      </c>
      <c r="E1076" s="29">
        <v>6611795</v>
      </c>
      <c r="F1076" s="23">
        <v>18</v>
      </c>
      <c r="G1076" s="10">
        <v>6</v>
      </c>
      <c r="H1076" s="38">
        <v>58.02</v>
      </c>
      <c r="I1076" s="8">
        <v>59</v>
      </c>
      <c r="J1076" s="8">
        <v>36</v>
      </c>
      <c r="K1076" s="17">
        <v>20.94</v>
      </c>
      <c r="L1076" s="20">
        <f t="shared" si="1391"/>
        <v>18.116116666666667</v>
      </c>
      <c r="M1076" s="20">
        <f t="shared" si="1392"/>
        <v>59.605816666666669</v>
      </c>
      <c r="N1076" s="16">
        <f t="shared" si="1393"/>
        <v>90000.855591752101</v>
      </c>
      <c r="O1076" s="16">
        <f t="shared" si="1394"/>
        <v>110925.33195166355</v>
      </c>
      <c r="P1076" s="22">
        <f t="shared" si="1405"/>
        <v>3.3656645703337698</v>
      </c>
      <c r="Q1076" s="11">
        <f t="shared" si="1406"/>
        <v>5383.5349081741751</v>
      </c>
      <c r="R1076" s="7">
        <f t="shared" si="1409"/>
        <v>1056</v>
      </c>
      <c r="S1076" s="11">
        <f t="shared" si="1407"/>
        <v>8299.616316768519</v>
      </c>
      <c r="T1076" s="11">
        <f t="shared" si="1408"/>
        <v>10789.501211799075</v>
      </c>
      <c r="AB1076" s="4">
        <f>SUM(U1076:AA1076)+AB1077+AB1078+AB1079+AB1080+AB1081-7</f>
        <v>49</v>
      </c>
      <c r="AC1076" s="3">
        <f t="shared" si="1396"/>
        <v>18</v>
      </c>
      <c r="AD1076" s="42">
        <f t="shared" si="1397"/>
        <v>6.9670000000000005</v>
      </c>
      <c r="AE1076" s="3">
        <f t="shared" si="1398"/>
        <v>59</v>
      </c>
      <c r="AF1076" s="42">
        <f t="shared" si="1399"/>
        <v>36.348999999999997</v>
      </c>
      <c r="AJ1076" s="3">
        <v>9</v>
      </c>
      <c r="AK1076" s="57" t="s">
        <v>2998</v>
      </c>
      <c r="AL1076" t="s">
        <v>2597</v>
      </c>
    </row>
    <row r="1077" spans="1:38" x14ac:dyDescent="0.2">
      <c r="B1077" s="4">
        <v>8</v>
      </c>
      <c r="C1077" s="13" t="s">
        <v>1441</v>
      </c>
      <c r="D1077" s="29">
        <v>1630126</v>
      </c>
      <c r="E1077" s="29">
        <v>6611659</v>
      </c>
      <c r="F1077" s="23">
        <v>18</v>
      </c>
      <c r="G1077" s="10">
        <v>6</v>
      </c>
      <c r="H1077" s="38">
        <v>36.06</v>
      </c>
      <c r="I1077" s="8">
        <v>59</v>
      </c>
      <c r="J1077" s="8">
        <v>36</v>
      </c>
      <c r="K1077" s="17">
        <v>16.920000000000002</v>
      </c>
      <c r="L1077" s="20">
        <f t="shared" si="1391"/>
        <v>18.110016666666667</v>
      </c>
      <c r="M1077" s="20">
        <f t="shared" si="1392"/>
        <v>59.604700000000001</v>
      </c>
      <c r="N1077" s="16">
        <f t="shared" si="1393"/>
        <v>90012.396454632384</v>
      </c>
      <c r="O1077" s="16">
        <f t="shared" si="1394"/>
        <v>110925.12838752648</v>
      </c>
      <c r="P1077" s="22">
        <f t="shared" si="1405"/>
        <v>0.36619120688514628</v>
      </c>
      <c r="Q1077" s="11">
        <f t="shared" si="1406"/>
        <v>5383.9010993810607</v>
      </c>
      <c r="R1077" s="7">
        <f t="shared" si="1409"/>
        <v>1057</v>
      </c>
      <c r="S1077" s="11">
        <f t="shared" si="1407"/>
        <v>8292.3282779492602</v>
      </c>
      <c r="T1077" s="11">
        <f t="shared" si="1408"/>
        <v>10780.026761334038</v>
      </c>
      <c r="AB1077" s="4">
        <f t="shared" si="1395"/>
        <v>0</v>
      </c>
      <c r="AC1077" s="3">
        <f t="shared" si="1396"/>
        <v>18</v>
      </c>
      <c r="AD1077" s="42">
        <f t="shared" si="1397"/>
        <v>6.601</v>
      </c>
      <c r="AE1077" s="3">
        <f t="shared" si="1398"/>
        <v>59</v>
      </c>
      <c r="AF1077" s="42">
        <f t="shared" si="1399"/>
        <v>36.281999999999996</v>
      </c>
      <c r="AJ1077" s="3">
        <v>9</v>
      </c>
      <c r="AK1077" s="57" t="s">
        <v>2296</v>
      </c>
      <c r="AL1077" t="s">
        <v>16</v>
      </c>
    </row>
    <row r="1078" spans="1:38" x14ac:dyDescent="0.2">
      <c r="B1078" s="4">
        <v>8</v>
      </c>
      <c r="C1078" s="13" t="s">
        <v>1442</v>
      </c>
      <c r="D1078" s="29">
        <v>1630133</v>
      </c>
      <c r="E1078" s="29">
        <v>6611659</v>
      </c>
      <c r="F1078" s="23">
        <v>18</v>
      </c>
      <c r="G1078" s="10">
        <v>6</v>
      </c>
      <c r="H1078" s="38">
        <v>36.479999999999997</v>
      </c>
      <c r="I1078" s="8">
        <v>59</v>
      </c>
      <c r="J1078" s="8">
        <v>36</v>
      </c>
      <c r="K1078" s="17">
        <v>16.920000000000002</v>
      </c>
      <c r="L1078" s="20">
        <f t="shared" si="1391"/>
        <v>18.110133333333334</v>
      </c>
      <c r="M1078" s="20">
        <f t="shared" si="1392"/>
        <v>59.604700000000001</v>
      </c>
      <c r="N1078" s="16">
        <f t="shared" si="1393"/>
        <v>90012.203112806092</v>
      </c>
      <c r="O1078" s="16">
        <f t="shared" si="1394"/>
        <v>110925.12838752648</v>
      </c>
      <c r="P1078" s="22">
        <f t="shared" si="1405"/>
        <v>7.0000000000000001E-3</v>
      </c>
      <c r="Q1078" s="11">
        <f t="shared" si="1406"/>
        <v>5383.9080993810603</v>
      </c>
      <c r="R1078" s="7">
        <f t="shared" si="1409"/>
        <v>1058</v>
      </c>
      <c r="S1078" s="11">
        <f t="shared" si="1407"/>
        <v>8284.5013098226536</v>
      </c>
      <c r="T1078" s="11">
        <f t="shared" si="1408"/>
        <v>10769.851702769451</v>
      </c>
      <c r="AB1078" s="4">
        <f t="shared" si="1395"/>
        <v>0</v>
      </c>
      <c r="AC1078" s="3">
        <f t="shared" si="1396"/>
        <v>18</v>
      </c>
      <c r="AD1078" s="42">
        <f t="shared" si="1397"/>
        <v>6.6079999999999997</v>
      </c>
      <c r="AE1078" s="3">
        <f t="shared" si="1398"/>
        <v>59</v>
      </c>
      <c r="AF1078" s="42">
        <f t="shared" si="1399"/>
        <v>36.281999999999996</v>
      </c>
      <c r="AJ1078" s="3">
        <v>9</v>
      </c>
      <c r="AK1078" s="57" t="s">
        <v>2296</v>
      </c>
      <c r="AL1078" t="s">
        <v>16</v>
      </c>
    </row>
    <row r="1079" spans="1:38" x14ac:dyDescent="0.2">
      <c r="B1079" s="4">
        <v>9</v>
      </c>
      <c r="C1079" s="13" t="s">
        <v>1443</v>
      </c>
      <c r="D1079" s="29">
        <v>1630148</v>
      </c>
      <c r="E1079" s="29">
        <v>6611664</v>
      </c>
      <c r="F1079" s="23">
        <v>18</v>
      </c>
      <c r="G1079" s="10">
        <v>6</v>
      </c>
      <c r="H1079" s="38">
        <v>37.44</v>
      </c>
      <c r="I1079" s="8">
        <v>59</v>
      </c>
      <c r="J1079" s="8">
        <v>36</v>
      </c>
      <c r="K1079" s="17">
        <v>17.100000000000001</v>
      </c>
      <c r="L1079" s="20">
        <f t="shared" si="1391"/>
        <v>18.110399999999998</v>
      </c>
      <c r="M1079" s="20">
        <f t="shared" si="1392"/>
        <v>59.604750000000003</v>
      </c>
      <c r="N1079" s="16">
        <f t="shared" si="1393"/>
        <v>90011.70598109375</v>
      </c>
      <c r="O1079" s="16">
        <f t="shared" si="1394"/>
        <v>110925.11922288072</v>
      </c>
      <c r="P1079" s="22">
        <f t="shared" si="1405"/>
        <v>1.5811388300841896E-2</v>
      </c>
      <c r="Q1079" s="11">
        <f t="shared" si="1406"/>
        <v>5383.9239107693611</v>
      </c>
      <c r="R1079" s="7">
        <f t="shared" si="1409"/>
        <v>1059</v>
      </c>
      <c r="S1079" s="11">
        <f t="shared" si="1407"/>
        <v>8276.7026692469499</v>
      </c>
      <c r="T1079" s="11">
        <f t="shared" si="1408"/>
        <v>10759.713470021035</v>
      </c>
      <c r="AB1079" s="4">
        <f t="shared" si="1395"/>
        <v>0</v>
      </c>
      <c r="AC1079" s="3">
        <f t="shared" si="1396"/>
        <v>18</v>
      </c>
      <c r="AD1079" s="42">
        <f t="shared" si="1397"/>
        <v>6.6239999999999997</v>
      </c>
      <c r="AE1079" s="3">
        <f t="shared" si="1398"/>
        <v>59</v>
      </c>
      <c r="AF1079" s="42">
        <f t="shared" si="1399"/>
        <v>36.284999999999997</v>
      </c>
      <c r="AJ1079" s="3">
        <v>9</v>
      </c>
      <c r="AK1079" s="3">
        <v>1</v>
      </c>
      <c r="AL1079" t="s">
        <v>16</v>
      </c>
    </row>
    <row r="1080" spans="1:38" x14ac:dyDescent="0.2">
      <c r="A1080" s="4">
        <v>1</v>
      </c>
      <c r="B1080" s="4">
        <v>9</v>
      </c>
      <c r="C1080" s="13" t="s">
        <v>1445</v>
      </c>
      <c r="D1080" s="29">
        <v>1630125</v>
      </c>
      <c r="E1080" s="29">
        <v>6611651</v>
      </c>
      <c r="F1080" s="23">
        <v>18</v>
      </c>
      <c r="G1080" s="10">
        <v>6</v>
      </c>
      <c r="H1080" s="38">
        <v>35.94</v>
      </c>
      <c r="I1080" s="8">
        <v>59</v>
      </c>
      <c r="J1080" s="8">
        <v>36</v>
      </c>
      <c r="K1080" s="17">
        <v>16.68</v>
      </c>
      <c r="L1080" s="20">
        <f t="shared" si="1391"/>
        <v>18.109983333333332</v>
      </c>
      <c r="M1080" s="20">
        <f t="shared" si="1392"/>
        <v>59.604633333333332</v>
      </c>
      <c r="N1080" s="16">
        <f t="shared" si="1393"/>
        <v>90012.506913774079</v>
      </c>
      <c r="O1080" s="16">
        <f t="shared" si="1394"/>
        <v>110925.11823745247</v>
      </c>
      <c r="P1080" s="22">
        <f t="shared" si="1405"/>
        <v>2.6419689627245814E-2</v>
      </c>
      <c r="Q1080" s="11">
        <f t="shared" si="1406"/>
        <v>5383.950330458988</v>
      </c>
      <c r="R1080" s="7">
        <f t="shared" si="1409"/>
        <v>1060</v>
      </c>
      <c r="S1080" s="11">
        <f t="shared" si="1407"/>
        <v>8268.935035837012</v>
      </c>
      <c r="T1080" s="11">
        <f t="shared" si="1408"/>
        <v>10749.615546588117</v>
      </c>
      <c r="V1080" s="4">
        <v>9</v>
      </c>
      <c r="AB1080" s="4">
        <f>SUM(U1080:AA1080)+40</f>
        <v>49</v>
      </c>
      <c r="AC1080" s="3">
        <f t="shared" si="1396"/>
        <v>18</v>
      </c>
      <c r="AD1080" s="42">
        <f t="shared" si="1397"/>
        <v>6.5990000000000002</v>
      </c>
      <c r="AE1080" s="3">
        <f t="shared" si="1398"/>
        <v>59</v>
      </c>
      <c r="AF1080" s="42">
        <f t="shared" si="1399"/>
        <v>36.277999999999999</v>
      </c>
      <c r="AJ1080" s="3">
        <v>9</v>
      </c>
      <c r="AK1080" s="3">
        <v>1</v>
      </c>
      <c r="AL1080" t="s">
        <v>2598</v>
      </c>
    </row>
    <row r="1081" spans="1:38" x14ac:dyDescent="0.2">
      <c r="A1081" s="4">
        <v>1</v>
      </c>
      <c r="B1081" s="4">
        <v>9</v>
      </c>
      <c r="C1081" s="13" t="s">
        <v>1444</v>
      </c>
      <c r="D1081" s="29">
        <v>1630123</v>
      </c>
      <c r="E1081" s="29">
        <v>6611651</v>
      </c>
      <c r="F1081" s="23">
        <v>18</v>
      </c>
      <c r="G1081" s="10">
        <v>6</v>
      </c>
      <c r="H1081" s="38">
        <v>35.82</v>
      </c>
      <c r="I1081" s="8">
        <v>59</v>
      </c>
      <c r="J1081" s="8">
        <v>36</v>
      </c>
      <c r="K1081" s="17">
        <v>16.68</v>
      </c>
      <c r="L1081" s="20">
        <f t="shared" si="1391"/>
        <v>18.109950000000001</v>
      </c>
      <c r="M1081" s="20">
        <f t="shared" si="1392"/>
        <v>59.604633333333332</v>
      </c>
      <c r="N1081" s="16">
        <f t="shared" si="1393"/>
        <v>90012.562155058404</v>
      </c>
      <c r="O1081" s="16">
        <f t="shared" si="1394"/>
        <v>110925.11823745247</v>
      </c>
      <c r="P1081" s="22">
        <f t="shared" si="1405"/>
        <v>2E-3</v>
      </c>
      <c r="Q1081" s="11">
        <f t="shared" si="1406"/>
        <v>5383.9523304589884</v>
      </c>
      <c r="R1081" s="7">
        <f t="shared" si="1409"/>
        <v>1061</v>
      </c>
      <c r="S1081" s="11">
        <f t="shared" si="1407"/>
        <v>8261.1445749172781</v>
      </c>
      <c r="T1081" s="11">
        <f t="shared" si="1408"/>
        <v>10739.487947392461</v>
      </c>
      <c r="V1081" s="4">
        <v>7</v>
      </c>
      <c r="AB1081" s="4">
        <f t="shared" si="1395"/>
        <v>7</v>
      </c>
      <c r="AC1081" s="3">
        <f t="shared" si="1396"/>
        <v>18</v>
      </c>
      <c r="AD1081" s="42">
        <f t="shared" si="1397"/>
        <v>6.5969999999999995</v>
      </c>
      <c r="AE1081" s="3">
        <f t="shared" si="1398"/>
        <v>59</v>
      </c>
      <c r="AF1081" s="42">
        <f t="shared" si="1399"/>
        <v>36.277999999999999</v>
      </c>
      <c r="AJ1081" s="3">
        <v>9</v>
      </c>
      <c r="AK1081" s="3">
        <v>1</v>
      </c>
      <c r="AL1081" t="s">
        <v>2599</v>
      </c>
    </row>
    <row r="1082" spans="1:38" x14ac:dyDescent="0.2">
      <c r="B1082" s="4">
        <v>8</v>
      </c>
      <c r="C1082" s="13" t="s">
        <v>1446</v>
      </c>
      <c r="D1082" s="29">
        <v>1628672</v>
      </c>
      <c r="E1082" s="29">
        <v>6612274</v>
      </c>
      <c r="F1082" s="23">
        <v>18</v>
      </c>
      <c r="G1082" s="10">
        <v>5</v>
      </c>
      <c r="H1082" s="38">
        <v>4.74</v>
      </c>
      <c r="I1082" s="8">
        <v>59</v>
      </c>
      <c r="J1082" s="8">
        <v>36</v>
      </c>
      <c r="K1082" s="17">
        <v>38.4</v>
      </c>
      <c r="L1082" s="20">
        <f t="shared" si="1391"/>
        <v>18.08465</v>
      </c>
      <c r="M1082" s="20">
        <f t="shared" si="1392"/>
        <v>59.610666666666667</v>
      </c>
      <c r="N1082" s="16">
        <f t="shared" si="1393"/>
        <v>90058.253822993531</v>
      </c>
      <c r="O1082" s="16">
        <f t="shared" si="1394"/>
        <v>110924.34239957055</v>
      </c>
      <c r="P1082" s="22">
        <f t="shared" si="1405"/>
        <v>1.5790915109644532</v>
      </c>
      <c r="Q1082" s="11">
        <f t="shared" si="1406"/>
        <v>5385.531421969953</v>
      </c>
      <c r="R1082" s="7">
        <f t="shared" si="1409"/>
        <v>1062</v>
      </c>
      <c r="S1082" s="11">
        <f t="shared" si="1407"/>
        <v>8255.786398274091</v>
      </c>
      <c r="T1082" s="11">
        <f t="shared" si="1408"/>
        <v>10732.522317756318</v>
      </c>
      <c r="AB1082" s="4">
        <f t="shared" si="1395"/>
        <v>0</v>
      </c>
      <c r="AC1082" s="3">
        <f t="shared" si="1396"/>
        <v>18</v>
      </c>
      <c r="AD1082" s="42">
        <f t="shared" si="1397"/>
        <v>5.0789999999999997</v>
      </c>
      <c r="AE1082" s="3">
        <f t="shared" si="1398"/>
        <v>59</v>
      </c>
      <c r="AF1082" s="42">
        <f t="shared" si="1399"/>
        <v>36.64</v>
      </c>
      <c r="AJ1082" s="3">
        <v>8</v>
      </c>
      <c r="AL1082" t="s">
        <v>264</v>
      </c>
    </row>
    <row r="1083" spans="1:38" x14ac:dyDescent="0.2">
      <c r="A1083" s="4">
        <v>1</v>
      </c>
      <c r="B1083" s="4">
        <v>9</v>
      </c>
      <c r="C1083" s="13" t="s">
        <v>1447</v>
      </c>
      <c r="D1083" s="29">
        <v>1629557</v>
      </c>
      <c r="E1083" s="29">
        <v>6610576</v>
      </c>
      <c r="F1083" s="23">
        <v>18</v>
      </c>
      <c r="G1083" s="10">
        <v>5</v>
      </c>
      <c r="H1083" s="38">
        <v>57.36</v>
      </c>
      <c r="I1083" s="8">
        <v>59</v>
      </c>
      <c r="J1083" s="8">
        <v>35</v>
      </c>
      <c r="K1083" s="17">
        <v>42.6</v>
      </c>
      <c r="L1083" s="20">
        <f t="shared" si="1391"/>
        <v>18.099266666666665</v>
      </c>
      <c r="M1083" s="20">
        <f t="shared" si="1392"/>
        <v>59.595166666666664</v>
      </c>
      <c r="N1083" s="16">
        <f t="shared" si="1393"/>
        <v>90034.421284103606</v>
      </c>
      <c r="O1083" s="16">
        <f t="shared" si="1394"/>
        <v>110924.70026931715</v>
      </c>
      <c r="P1083" s="22">
        <f t="shared" si="1405"/>
        <v>1.9147921558226626</v>
      </c>
      <c r="Q1083" s="11">
        <f t="shared" si="1406"/>
        <v>5387.4462141257754</v>
      </c>
      <c r="R1083" s="7">
        <f t="shared" si="1409"/>
        <v>1063</v>
      </c>
      <c r="S1083" s="11">
        <f t="shared" si="1407"/>
        <v>8250.9524332989295</v>
      </c>
      <c r="T1083" s="11">
        <f t="shared" si="1408"/>
        <v>10726.238163288608</v>
      </c>
      <c r="U1083" s="4">
        <v>9</v>
      </c>
      <c r="V1083" s="4">
        <v>9</v>
      </c>
      <c r="W1083" s="4">
        <v>9</v>
      </c>
      <c r="AB1083" s="4">
        <f t="shared" si="1395"/>
        <v>27</v>
      </c>
      <c r="AC1083" s="3">
        <f t="shared" si="1396"/>
        <v>18</v>
      </c>
      <c r="AD1083" s="42">
        <f t="shared" si="1397"/>
        <v>5.9559999999999995</v>
      </c>
      <c r="AE1083" s="3">
        <f t="shared" si="1398"/>
        <v>59</v>
      </c>
      <c r="AF1083" s="42">
        <f t="shared" si="1399"/>
        <v>35.71</v>
      </c>
      <c r="AG1083" s="4">
        <v>1</v>
      </c>
      <c r="AJ1083" s="3">
        <v>7</v>
      </c>
      <c r="AK1083" s="57" t="s">
        <v>2998</v>
      </c>
      <c r="AL1083" t="s">
        <v>2600</v>
      </c>
    </row>
    <row r="1084" spans="1:38" x14ac:dyDescent="0.2">
      <c r="A1084" s="4">
        <v>1</v>
      </c>
      <c r="B1084" s="4">
        <v>9</v>
      </c>
      <c r="C1084" s="13" t="s">
        <v>1448</v>
      </c>
      <c r="D1084" s="29">
        <v>1629150</v>
      </c>
      <c r="E1084" s="29">
        <v>6610779</v>
      </c>
      <c r="F1084" s="23">
        <v>18</v>
      </c>
      <c r="G1084" s="10">
        <v>5</v>
      </c>
      <c r="H1084" s="38">
        <v>31.92</v>
      </c>
      <c r="I1084" s="8">
        <v>59</v>
      </c>
      <c r="J1084" s="8">
        <v>35</v>
      </c>
      <c r="K1084" s="17">
        <v>49.62</v>
      </c>
      <c r="L1084" s="20">
        <f t="shared" si="1391"/>
        <v>18.092199999999998</v>
      </c>
      <c r="M1084" s="20">
        <f t="shared" si="1392"/>
        <v>59.597116666666665</v>
      </c>
      <c r="N1084" s="16">
        <f t="shared" si="1393"/>
        <v>90047.092117044929</v>
      </c>
      <c r="O1084" s="16">
        <f t="shared" si="1394"/>
        <v>110924.47705104302</v>
      </c>
      <c r="P1084" s="22">
        <f t="shared" si="1405"/>
        <v>0.45481644649242842</v>
      </c>
      <c r="Q1084" s="11">
        <f t="shared" si="1406"/>
        <v>5387.9010305722677</v>
      </c>
      <c r="R1084" s="7">
        <f t="shared" si="1409"/>
        <v>1064</v>
      </c>
      <c r="S1084" s="11">
        <f t="shared" si="1407"/>
        <v>8243.8936821162133</v>
      </c>
      <c r="T1084" s="11">
        <f t="shared" si="1408"/>
        <v>10717.061786751077</v>
      </c>
      <c r="V1084" s="4">
        <v>9</v>
      </c>
      <c r="W1084" s="4">
        <v>9</v>
      </c>
      <c r="AB1084" s="4">
        <f>SUM(U1084:AA1084)+20</f>
        <v>38</v>
      </c>
      <c r="AC1084" s="3">
        <f t="shared" si="1396"/>
        <v>18</v>
      </c>
      <c r="AD1084" s="42">
        <f t="shared" si="1397"/>
        <v>5.532</v>
      </c>
      <c r="AE1084" s="3">
        <f t="shared" si="1398"/>
        <v>59</v>
      </c>
      <c r="AF1084" s="42">
        <f t="shared" si="1399"/>
        <v>35.826999999999998</v>
      </c>
      <c r="AJ1084" s="3">
        <v>9</v>
      </c>
      <c r="AK1084" s="57" t="s">
        <v>2998</v>
      </c>
      <c r="AL1084" t="s">
        <v>2601</v>
      </c>
    </row>
    <row r="1085" spans="1:38" x14ac:dyDescent="0.2">
      <c r="B1085" s="4">
        <v>9</v>
      </c>
      <c r="C1085" s="13" t="s">
        <v>1449</v>
      </c>
      <c r="D1085" s="29">
        <v>1630104</v>
      </c>
      <c r="E1085" s="29">
        <v>6610784</v>
      </c>
      <c r="F1085" s="23">
        <v>18</v>
      </c>
      <c r="G1085" s="10">
        <v>6</v>
      </c>
      <c r="H1085" s="38">
        <v>32.700000000000003</v>
      </c>
      <c r="I1085" s="8">
        <v>59</v>
      </c>
      <c r="J1085" s="8">
        <v>35</v>
      </c>
      <c r="K1085" s="17">
        <v>48.72</v>
      </c>
      <c r="L1085" s="20">
        <f t="shared" si="1391"/>
        <v>18.109083333333334</v>
      </c>
      <c r="M1085" s="20">
        <f t="shared" si="1392"/>
        <v>59.596866666666664</v>
      </c>
      <c r="N1085" s="16">
        <f t="shared" si="1393"/>
        <v>90015.820789751</v>
      </c>
      <c r="O1085" s="16">
        <f t="shared" si="1394"/>
        <v>110925.02625976982</v>
      </c>
      <c r="P1085" s="22">
        <f t="shared" si="1405"/>
        <v>0.9540131026353883</v>
      </c>
      <c r="Q1085" s="11">
        <f t="shared" si="1406"/>
        <v>5388.8550436749028</v>
      </c>
      <c r="R1085" s="7">
        <f t="shared" si="1409"/>
        <v>1065</v>
      </c>
      <c r="S1085" s="11">
        <f t="shared" si="1407"/>
        <v>8237.6112780307431</v>
      </c>
      <c r="T1085" s="11">
        <f t="shared" si="1408"/>
        <v>10708.894661439967</v>
      </c>
      <c r="V1085" s="4">
        <v>9</v>
      </c>
      <c r="AB1085" s="4">
        <f>SUM(U1085:AA1085)+15</f>
        <v>24</v>
      </c>
      <c r="AC1085" s="3">
        <f t="shared" si="1396"/>
        <v>18</v>
      </c>
      <c r="AD1085" s="42">
        <f t="shared" si="1397"/>
        <v>6.5449999999999999</v>
      </c>
      <c r="AE1085" s="3">
        <f t="shared" si="1398"/>
        <v>59</v>
      </c>
      <c r="AF1085" s="42">
        <f t="shared" si="1399"/>
        <v>35.811999999999998</v>
      </c>
      <c r="AJ1085" s="3">
        <v>6</v>
      </c>
      <c r="AL1085" t="s">
        <v>2602</v>
      </c>
    </row>
    <row r="1086" spans="1:38" x14ac:dyDescent="0.2">
      <c r="B1086" s="4">
        <v>8</v>
      </c>
      <c r="C1086" s="13" t="s">
        <v>1450</v>
      </c>
      <c r="D1086" s="29">
        <v>1631810</v>
      </c>
      <c r="E1086" s="29">
        <v>6611406</v>
      </c>
      <c r="F1086" s="23">
        <v>18</v>
      </c>
      <c r="G1086" s="10">
        <v>8</v>
      </c>
      <c r="H1086" s="38">
        <v>22.74</v>
      </c>
      <c r="I1086" s="8">
        <v>59</v>
      </c>
      <c r="J1086" s="8">
        <v>36</v>
      </c>
      <c r="K1086" s="17">
        <v>6.9</v>
      </c>
      <c r="L1086" s="20">
        <f t="shared" si="1391"/>
        <v>18.13965</v>
      </c>
      <c r="M1086" s="20">
        <f t="shared" si="1392"/>
        <v>59.601916666666668</v>
      </c>
      <c r="N1086" s="16">
        <f t="shared" si="1393"/>
        <v>89958.185521771375</v>
      </c>
      <c r="O1086" s="16">
        <f t="shared" si="1394"/>
        <v>110926.06361931872</v>
      </c>
      <c r="P1086" s="22">
        <f t="shared" si="1405"/>
        <v>1.8158524169105814</v>
      </c>
      <c r="Q1086" s="11">
        <f t="shared" si="1406"/>
        <v>5390.6708960918131</v>
      </c>
      <c r="R1086" s="7">
        <f t="shared" si="1409"/>
        <v>1066</v>
      </c>
      <c r="S1086" s="11">
        <f t="shared" si="1407"/>
        <v>8232.656865701194</v>
      </c>
      <c r="T1086" s="11">
        <f t="shared" si="1408"/>
        <v>10702.453925411553</v>
      </c>
      <c r="U1086" s="4">
        <v>9</v>
      </c>
      <c r="AB1086" s="4">
        <f t="shared" si="1395"/>
        <v>9</v>
      </c>
      <c r="AC1086" s="3">
        <f t="shared" si="1396"/>
        <v>18</v>
      </c>
      <c r="AD1086" s="42">
        <f t="shared" si="1397"/>
        <v>8.3789999999999996</v>
      </c>
      <c r="AE1086" s="3">
        <f t="shared" si="1398"/>
        <v>59</v>
      </c>
      <c r="AF1086" s="42">
        <f t="shared" si="1399"/>
        <v>36.115000000000002</v>
      </c>
      <c r="AG1086" s="4">
        <v>1</v>
      </c>
      <c r="AJ1086" s="3">
        <v>8</v>
      </c>
      <c r="AL1086" t="s">
        <v>346</v>
      </c>
    </row>
    <row r="1087" spans="1:38" x14ac:dyDescent="0.2">
      <c r="B1087" s="4">
        <v>8</v>
      </c>
      <c r="C1087" s="13" t="s">
        <v>2864</v>
      </c>
      <c r="D1087" s="29">
        <v>1631820</v>
      </c>
      <c r="E1087" s="29">
        <v>6611490</v>
      </c>
      <c r="F1087" s="23"/>
      <c r="G1087" s="10"/>
      <c r="H1087" s="38"/>
      <c r="I1087" s="8"/>
      <c r="J1087" s="8"/>
      <c r="K1087" s="17"/>
      <c r="L1087" s="20"/>
      <c r="M1087" s="20"/>
      <c r="N1087" s="16"/>
      <c r="O1087" s="16"/>
      <c r="P1087" s="22">
        <f t="shared" si="1405"/>
        <v>8.4593143930226405E-2</v>
      </c>
      <c r="Q1087" s="11">
        <f t="shared" si="1406"/>
        <v>5390.755489235743</v>
      </c>
      <c r="R1087" s="7">
        <f t="shared" si="1409"/>
        <v>1067</v>
      </c>
      <c r="S1087" s="11">
        <f t="shared" si="1407"/>
        <v>8225.0702309988665</v>
      </c>
      <c r="T1087" s="11">
        <f t="shared" si="1408"/>
        <v>10692.591300298527</v>
      </c>
      <c r="U1087" s="4">
        <v>9</v>
      </c>
      <c r="AB1087" s="4">
        <f t="shared" ref="AB1087" si="1410">SUM(U1087:AA1087)</f>
        <v>9</v>
      </c>
      <c r="AC1087" s="3">
        <f t="shared" ref="AC1087" si="1411">F1087</f>
        <v>0</v>
      </c>
      <c r="AD1087" s="42">
        <f t="shared" ref="AD1087" si="1412">G1087+H1087/60</f>
        <v>0</v>
      </c>
      <c r="AE1087" s="3">
        <f t="shared" ref="AE1087" si="1413">I1087</f>
        <v>0</v>
      </c>
      <c r="AF1087" s="42">
        <f t="shared" ref="AF1087" si="1414">J1087+K1087/60</f>
        <v>0</v>
      </c>
      <c r="AL1087" t="s">
        <v>346</v>
      </c>
    </row>
    <row r="1088" spans="1:38" x14ac:dyDescent="0.2">
      <c r="A1088" s="4">
        <v>1</v>
      </c>
      <c r="B1088" s="4">
        <v>8</v>
      </c>
      <c r="C1088" s="13" t="s">
        <v>1451</v>
      </c>
      <c r="D1088" s="29">
        <v>1635849</v>
      </c>
      <c r="E1088" s="29">
        <v>6611397</v>
      </c>
      <c r="F1088" s="23">
        <v>18</v>
      </c>
      <c r="G1088" s="10">
        <v>12</v>
      </c>
      <c r="H1088" s="38">
        <v>39.96</v>
      </c>
      <c r="I1088" s="8">
        <v>59</v>
      </c>
      <c r="J1088" s="8">
        <v>36</v>
      </c>
      <c r="K1088" s="17">
        <v>1.92</v>
      </c>
      <c r="L1088" s="20">
        <f t="shared" si="1391"/>
        <v>18.211099999999998</v>
      </c>
      <c r="M1088" s="20">
        <f t="shared" si="1392"/>
        <v>59.600533333333331</v>
      </c>
      <c r="N1088" s="16">
        <f t="shared" si="1393"/>
        <v>89827.028570487237</v>
      </c>
      <c r="O1088" s="16">
        <f t="shared" si="1394"/>
        <v>110928.48721711664</v>
      </c>
      <c r="P1088" s="22">
        <f t="shared" si="1405"/>
        <v>4.030073200327756</v>
      </c>
      <c r="Q1088" s="11">
        <f t="shared" si="1406"/>
        <v>5394.7855624360709</v>
      </c>
      <c r="R1088" s="7">
        <f t="shared" si="1409"/>
        <v>1068</v>
      </c>
      <c r="S1088" s="11">
        <f t="shared" si="1407"/>
        <v>8223.5120745748354</v>
      </c>
      <c r="T1088" s="11">
        <f t="shared" si="1408"/>
        <v>10690.565696947286</v>
      </c>
      <c r="U1088" s="4">
        <v>9</v>
      </c>
      <c r="V1088" s="4">
        <v>9</v>
      </c>
      <c r="W1088" s="4">
        <v>9</v>
      </c>
      <c r="AB1088" s="4">
        <f t="shared" si="1395"/>
        <v>27</v>
      </c>
      <c r="AC1088" s="3">
        <f t="shared" si="1396"/>
        <v>18</v>
      </c>
      <c r="AD1088" s="42">
        <f t="shared" si="1397"/>
        <v>12.666</v>
      </c>
      <c r="AE1088" s="3">
        <f t="shared" si="1398"/>
        <v>59</v>
      </c>
      <c r="AF1088" s="42">
        <f t="shared" si="1399"/>
        <v>36.031999999999996</v>
      </c>
      <c r="AJ1088" s="3">
        <v>9</v>
      </c>
      <c r="AK1088" s="3">
        <v>1</v>
      </c>
      <c r="AL1088" t="s">
        <v>2603</v>
      </c>
    </row>
    <row r="1089" spans="1:38" x14ac:dyDescent="0.2">
      <c r="B1089" s="4">
        <v>8</v>
      </c>
      <c r="C1089" s="13" t="s">
        <v>3044</v>
      </c>
      <c r="D1089" s="29">
        <v>1635597</v>
      </c>
      <c r="E1089" s="29">
        <v>6608811</v>
      </c>
      <c r="F1089" s="23">
        <v>18</v>
      </c>
      <c r="G1089" s="10">
        <v>12</v>
      </c>
      <c r="H1089" s="38">
        <v>18</v>
      </c>
      <c r="I1089" s="8">
        <v>59</v>
      </c>
      <c r="J1089" s="8">
        <v>34</v>
      </c>
      <c r="K1089" s="17">
        <v>38.799999999999997</v>
      </c>
      <c r="L1089" s="20">
        <f t="shared" si="1391"/>
        <v>18.204999999999998</v>
      </c>
      <c r="M1089" s="20">
        <f t="shared" si="1392"/>
        <v>59.577444444444446</v>
      </c>
      <c r="N1089" s="16">
        <f t="shared" si="1393"/>
        <v>89843.284811864884</v>
      </c>
      <c r="O1089" s="16">
        <f t="shared" si="1394"/>
        <v>110928.07121263267</v>
      </c>
      <c r="P1089" s="22">
        <f t="shared" ref="P1089" si="1415">SQRT(POWER(D1089-D1088,2)+POWER(E1089-E1088,2))/1000</f>
        <v>2.598249410660955</v>
      </c>
      <c r="Q1089" s="11">
        <f t="shared" ref="Q1089" si="1416">Q1088+P1089</f>
        <v>5397.383811846732</v>
      </c>
      <c r="R1089" s="7">
        <f t="shared" si="1409"/>
        <v>1069</v>
      </c>
      <c r="S1089" s="11">
        <f t="shared" ref="S1089" si="1417">Q1089/R1089*1628</f>
        <v>8219.776282213732</v>
      </c>
      <c r="T1089" s="11">
        <f t="shared" ref="T1089" si="1418">S1089*1.3</f>
        <v>10685.709166877852</v>
      </c>
      <c r="V1089" s="4">
        <v>9</v>
      </c>
      <c r="AB1089" s="4">
        <f>SUM(U1089:AA1089)+40</f>
        <v>49</v>
      </c>
      <c r="AC1089" s="3">
        <f t="shared" ref="AC1089" si="1419">F1089</f>
        <v>18</v>
      </c>
      <c r="AD1089" s="42">
        <f t="shared" ref="AD1089" si="1420">G1089+H1089/60</f>
        <v>12.3</v>
      </c>
      <c r="AE1089" s="3">
        <f t="shared" ref="AE1089" si="1421">I1089</f>
        <v>59</v>
      </c>
      <c r="AF1089" s="42">
        <f t="shared" ref="AF1089" si="1422">J1089+K1089/60</f>
        <v>34.646666666666668</v>
      </c>
      <c r="AJ1089" s="3">
        <v>6</v>
      </c>
      <c r="AK1089" s="3">
        <v>1</v>
      </c>
      <c r="AL1089" s="13" t="s">
        <v>2807</v>
      </c>
    </row>
    <row r="1090" spans="1:38" x14ac:dyDescent="0.2">
      <c r="A1090" s="4">
        <v>1</v>
      </c>
      <c r="B1090" s="4">
        <v>9</v>
      </c>
      <c r="C1090" s="13" t="s">
        <v>2604</v>
      </c>
      <c r="D1090" s="29">
        <v>1634643</v>
      </c>
      <c r="E1090" s="29">
        <v>6606544</v>
      </c>
      <c r="F1090" s="23">
        <v>18</v>
      </c>
      <c r="G1090" s="10">
        <v>11</v>
      </c>
      <c r="H1090" s="38">
        <v>12.06</v>
      </c>
      <c r="I1090" s="8">
        <v>59</v>
      </c>
      <c r="J1090" s="8">
        <v>33</v>
      </c>
      <c r="K1090" s="17">
        <v>26.64</v>
      </c>
      <c r="L1090" s="20">
        <f t="shared" ref="L1090:L1093" si="1423">(H1090/60+G1090)/60+F1090</f>
        <v>18.186683333333335</v>
      </c>
      <c r="M1090" s="20">
        <f t="shared" ref="M1090:M1093" si="1424">(K1090/60+J1090)/60+I1090</f>
        <v>59.557400000000001</v>
      </c>
      <c r="N1090" s="16">
        <f t="shared" ref="N1090:N1093" si="1425">D1090/L1090</f>
        <v>89881.314258326369</v>
      </c>
      <c r="O1090" s="16">
        <f t="shared" ref="O1090:O1093" si="1426">E1090/M1090</f>
        <v>110927.34068310571</v>
      </c>
      <c r="P1090" s="22">
        <f t="shared" ref="P1090:P1093" si="1427">SQRT(POWER(D1090-D1089,2)+POWER(E1090-E1089,2))/1000</f>
        <v>2.4595538213261365</v>
      </c>
      <c r="Q1090" s="11">
        <f t="shared" ref="Q1090:Q1093" si="1428">Q1089+P1090</f>
        <v>5399.8433656680581</v>
      </c>
      <c r="R1090" s="7">
        <f t="shared" si="1409"/>
        <v>1070</v>
      </c>
      <c r="S1090" s="11">
        <f t="shared" ref="S1090:S1093" si="1429">Q1090/R1090*1628</f>
        <v>8215.8364479510255</v>
      </c>
      <c r="T1090" s="11">
        <f t="shared" ref="T1090:T1093" si="1430">S1090*1.3</f>
        <v>10680.587382336334</v>
      </c>
      <c r="V1090" s="4">
        <v>9</v>
      </c>
      <c r="W1090" s="4">
        <v>9</v>
      </c>
      <c r="AB1090" s="4">
        <f t="shared" ref="AB1090:AB1091" si="1431">SUM(U1090:AA1090)</f>
        <v>18</v>
      </c>
      <c r="AC1090" s="3">
        <f t="shared" si="1396"/>
        <v>18</v>
      </c>
      <c r="AD1090" s="42">
        <f t="shared" si="1397"/>
        <v>11.201000000000001</v>
      </c>
      <c r="AE1090" s="3">
        <f t="shared" si="1398"/>
        <v>59</v>
      </c>
      <c r="AF1090" s="42">
        <f t="shared" si="1399"/>
        <v>33.444000000000003</v>
      </c>
      <c r="AJ1090" s="3">
        <v>9</v>
      </c>
      <c r="AL1090" s="13" t="s">
        <v>2605</v>
      </c>
    </row>
    <row r="1091" spans="1:38" x14ac:dyDescent="0.2">
      <c r="B1091" s="4">
        <v>9</v>
      </c>
      <c r="C1091" s="13" t="s">
        <v>1452</v>
      </c>
      <c r="D1091" s="29">
        <v>1632806</v>
      </c>
      <c r="E1091" s="29">
        <v>6606098</v>
      </c>
      <c r="F1091" s="23">
        <v>18</v>
      </c>
      <c r="G1091" s="10">
        <v>9</v>
      </c>
      <c r="H1091" s="38">
        <v>14.22</v>
      </c>
      <c r="I1091" s="8">
        <v>59</v>
      </c>
      <c r="J1091" s="8">
        <v>33</v>
      </c>
      <c r="K1091" s="17">
        <v>14.34</v>
      </c>
      <c r="L1091" s="20">
        <f t="shared" si="1423"/>
        <v>18.153949999999998</v>
      </c>
      <c r="M1091" s="20">
        <f t="shared" si="1424"/>
        <v>59.553983333333335</v>
      </c>
      <c r="N1091" s="16">
        <f t="shared" si="1425"/>
        <v>89942.188890021192</v>
      </c>
      <c r="O1091" s="16">
        <f t="shared" si="1426"/>
        <v>110926.2156827461</v>
      </c>
      <c r="P1091" s="22">
        <f t="shared" si="1427"/>
        <v>1.8903663666072776</v>
      </c>
      <c r="Q1091" s="11">
        <f t="shared" si="1428"/>
        <v>5401.7337320346651</v>
      </c>
      <c r="R1091" s="7">
        <f t="shared" si="1409"/>
        <v>1071</v>
      </c>
      <c r="S1091" s="11">
        <f t="shared" si="1429"/>
        <v>8211.0387635410225</v>
      </c>
      <c r="T1091" s="11">
        <f t="shared" si="1430"/>
        <v>10674.35039260333</v>
      </c>
      <c r="AB1091" s="4">
        <f t="shared" si="1431"/>
        <v>0</v>
      </c>
      <c r="AC1091" s="3">
        <f t="shared" si="1396"/>
        <v>18</v>
      </c>
      <c r="AD1091" s="42">
        <f t="shared" si="1397"/>
        <v>9.2370000000000001</v>
      </c>
      <c r="AE1091" s="3">
        <f t="shared" si="1398"/>
        <v>59</v>
      </c>
      <c r="AF1091" s="42">
        <f t="shared" si="1399"/>
        <v>33.238999999999997</v>
      </c>
      <c r="AJ1091" s="3">
        <v>7</v>
      </c>
      <c r="AK1091" s="3">
        <v>1</v>
      </c>
      <c r="AL1091" t="s">
        <v>495</v>
      </c>
    </row>
    <row r="1092" spans="1:38" x14ac:dyDescent="0.2">
      <c r="A1092" s="4">
        <v>1</v>
      </c>
      <c r="B1092" s="4">
        <v>9</v>
      </c>
      <c r="C1092" s="13" t="s">
        <v>1453</v>
      </c>
      <c r="D1092" s="29">
        <v>1631674</v>
      </c>
      <c r="E1092" s="29">
        <v>6605064</v>
      </c>
      <c r="F1092" s="23">
        <v>18</v>
      </c>
      <c r="G1092" s="10">
        <v>7</v>
      </c>
      <c r="H1092" s="38">
        <v>59.88</v>
      </c>
      <c r="I1092" s="8">
        <v>59</v>
      </c>
      <c r="J1092" s="8">
        <v>32</v>
      </c>
      <c r="K1092" s="17">
        <v>42.24</v>
      </c>
      <c r="L1092" s="20">
        <f t="shared" si="1423"/>
        <v>18.133299999999998</v>
      </c>
      <c r="M1092" s="20">
        <f t="shared" si="1424"/>
        <v>59.545066666666663</v>
      </c>
      <c r="N1092" s="16">
        <f t="shared" si="1425"/>
        <v>89982.187467256386</v>
      </c>
      <c r="O1092" s="16">
        <f t="shared" si="1426"/>
        <v>110925.46149918942</v>
      </c>
      <c r="P1092" s="22">
        <f t="shared" si="1427"/>
        <v>1.533160135145706</v>
      </c>
      <c r="Q1092" s="11">
        <f t="shared" si="1428"/>
        <v>5403.2668921698105</v>
      </c>
      <c r="R1092" s="7">
        <f t="shared" si="1409"/>
        <v>1072</v>
      </c>
      <c r="S1092" s="11">
        <f t="shared" si="1429"/>
        <v>8205.7075563922117</v>
      </c>
      <c r="T1092" s="11">
        <f t="shared" si="1430"/>
        <v>10667.419823309876</v>
      </c>
      <c r="V1092" s="4">
        <v>9</v>
      </c>
      <c r="W1092" s="4">
        <v>9</v>
      </c>
      <c r="AB1092" s="4">
        <f>SUM(U1092:AA1092)+AB1093+13</f>
        <v>49</v>
      </c>
      <c r="AC1092" s="3">
        <f t="shared" si="1396"/>
        <v>18</v>
      </c>
      <c r="AD1092" s="42">
        <f t="shared" si="1397"/>
        <v>7.9980000000000002</v>
      </c>
      <c r="AE1092" s="3">
        <f t="shared" si="1398"/>
        <v>59</v>
      </c>
      <c r="AF1092" s="42">
        <f t="shared" si="1399"/>
        <v>32.704000000000001</v>
      </c>
      <c r="AJ1092" s="3">
        <v>9</v>
      </c>
      <c r="AK1092" s="3">
        <v>1</v>
      </c>
      <c r="AL1092" s="13" t="s">
        <v>2606</v>
      </c>
    </row>
    <row r="1093" spans="1:38" x14ac:dyDescent="0.2">
      <c r="A1093" s="4">
        <v>1</v>
      </c>
      <c r="B1093" s="4">
        <v>9</v>
      </c>
      <c r="C1093" s="13" t="s">
        <v>2608</v>
      </c>
      <c r="D1093" s="29">
        <v>1631450</v>
      </c>
      <c r="E1093" s="29">
        <v>6605046</v>
      </c>
      <c r="F1093" s="23">
        <v>18</v>
      </c>
      <c r="G1093" s="10">
        <v>7</v>
      </c>
      <c r="H1093" s="38">
        <v>45.6</v>
      </c>
      <c r="I1093" s="8">
        <v>59</v>
      </c>
      <c r="J1093" s="8">
        <v>32</v>
      </c>
      <c r="K1093" s="17">
        <v>41.9</v>
      </c>
      <c r="L1093" s="20">
        <f t="shared" si="1423"/>
        <v>18.129333333333335</v>
      </c>
      <c r="M1093" s="20">
        <f t="shared" si="1424"/>
        <v>59.544972222222221</v>
      </c>
      <c r="N1093" s="16">
        <f t="shared" si="1425"/>
        <v>89989.519747003011</v>
      </c>
      <c r="O1093" s="16">
        <f t="shared" si="1426"/>
        <v>110925.33514584448</v>
      </c>
      <c r="P1093" s="22">
        <f t="shared" si="1427"/>
        <v>0.22472205054244232</v>
      </c>
      <c r="Q1093" s="11">
        <f t="shared" si="1428"/>
        <v>5403.4916142203529</v>
      </c>
      <c r="R1093" s="7">
        <f t="shared" si="1409"/>
        <v>1073</v>
      </c>
      <c r="S1093" s="11">
        <f t="shared" si="1429"/>
        <v>8198.4010698515704</v>
      </c>
      <c r="T1093" s="11">
        <f t="shared" si="1430"/>
        <v>10657.921390807041</v>
      </c>
      <c r="V1093" s="4">
        <v>9</v>
      </c>
      <c r="W1093" s="4">
        <v>9</v>
      </c>
      <c r="AB1093" s="4">
        <f t="shared" ref="AB1093" si="1432">SUM(U1093:AA1093)</f>
        <v>18</v>
      </c>
      <c r="AC1093" s="3">
        <f t="shared" ref="AC1093" si="1433">F1093</f>
        <v>18</v>
      </c>
      <c r="AD1093" s="42">
        <f t="shared" ref="AD1093" si="1434">G1093+H1093/60</f>
        <v>7.76</v>
      </c>
      <c r="AE1093" s="3">
        <f t="shared" ref="AE1093" si="1435">I1093</f>
        <v>59</v>
      </c>
      <c r="AF1093" s="42">
        <f t="shared" ref="AF1093" si="1436">J1093+K1093/60</f>
        <v>32.698333333333331</v>
      </c>
      <c r="AJ1093" s="3">
        <v>6</v>
      </c>
      <c r="AL1093" s="13" t="s">
        <v>2607</v>
      </c>
    </row>
    <row r="1094" spans="1:38" x14ac:dyDescent="0.2">
      <c r="A1094" s="4">
        <v>1</v>
      </c>
      <c r="B1094" s="4">
        <v>9</v>
      </c>
      <c r="C1094" s="13" t="s">
        <v>1454</v>
      </c>
      <c r="D1094" s="29">
        <v>1632341</v>
      </c>
      <c r="E1094" s="29">
        <v>6604057</v>
      </c>
      <c r="F1094" s="23">
        <v>18</v>
      </c>
      <c r="G1094" s="10">
        <v>8</v>
      </c>
      <c r="H1094" s="38">
        <v>40.08</v>
      </c>
      <c r="I1094" s="8">
        <v>59</v>
      </c>
      <c r="J1094" s="8">
        <v>32</v>
      </c>
      <c r="K1094" s="17">
        <v>9</v>
      </c>
      <c r="L1094" s="20">
        <f t="shared" ref="L1094" si="1437">(H1094/60+G1094)/60+F1094</f>
        <v>18.144466666666666</v>
      </c>
      <c r="M1094" s="20">
        <f t="shared" ref="M1094" si="1438">(K1094/60+J1094)/60+I1094</f>
        <v>59.535833333333336</v>
      </c>
      <c r="N1094" s="16">
        <f t="shared" ref="N1094" si="1439">D1094/L1094</f>
        <v>89963.570160967356</v>
      </c>
      <c r="O1094" s="16">
        <f t="shared" ref="O1094" si="1440">E1094/M1094</f>
        <v>110925.75059837912</v>
      </c>
      <c r="P1094" s="22">
        <f t="shared" si="1405"/>
        <v>1.3311656546050157</v>
      </c>
      <c r="Q1094" s="11">
        <f t="shared" si="1406"/>
        <v>5404.8227798749576</v>
      </c>
      <c r="R1094" s="7">
        <f t="shared" si="1409"/>
        <v>1074</v>
      </c>
      <c r="S1094" s="11">
        <f t="shared" si="1407"/>
        <v>8192.7853683765661</v>
      </c>
      <c r="T1094" s="11">
        <f t="shared" si="1408"/>
        <v>10650.620978889536</v>
      </c>
      <c r="U1094" s="4">
        <v>9</v>
      </c>
      <c r="AB1094" s="4">
        <f t="shared" ref="AB1094" si="1441">SUM(U1094:AA1094)</f>
        <v>9</v>
      </c>
      <c r="AC1094" s="3">
        <f t="shared" si="1396"/>
        <v>18</v>
      </c>
      <c r="AD1094" s="42">
        <f t="shared" si="1397"/>
        <v>8.6679999999999993</v>
      </c>
      <c r="AE1094" s="3">
        <f t="shared" si="1398"/>
        <v>59</v>
      </c>
      <c r="AF1094" s="42">
        <f t="shared" si="1399"/>
        <v>32.15</v>
      </c>
      <c r="AG1094" s="4">
        <v>1</v>
      </c>
      <c r="AJ1094" s="3">
        <v>9</v>
      </c>
      <c r="AK1094" s="3">
        <v>1</v>
      </c>
      <c r="AL1094" t="s">
        <v>114</v>
      </c>
    </row>
    <row r="1095" spans="1:38" x14ac:dyDescent="0.2">
      <c r="A1095" s="4">
        <v>1</v>
      </c>
      <c r="B1095" s="4">
        <v>9</v>
      </c>
      <c r="C1095" s="13" t="s">
        <v>1455</v>
      </c>
      <c r="D1095" s="29">
        <v>1633693</v>
      </c>
      <c r="E1095" s="29">
        <v>6604160</v>
      </c>
      <c r="F1095" s="23">
        <v>18</v>
      </c>
      <c r="G1095" s="10">
        <v>10</v>
      </c>
      <c r="H1095" s="38">
        <v>6.24</v>
      </c>
      <c r="I1095" s="8">
        <v>59</v>
      </c>
      <c r="J1095" s="8">
        <v>32</v>
      </c>
      <c r="K1095" s="17">
        <v>10.8</v>
      </c>
      <c r="L1095" s="20">
        <f t="shared" si="1391"/>
        <v>18.168399999999998</v>
      </c>
      <c r="M1095" s="20">
        <f t="shared" si="1392"/>
        <v>59.536333333333332</v>
      </c>
      <c r="N1095" s="16">
        <f t="shared" si="1393"/>
        <v>89919.475572972864</v>
      </c>
      <c r="O1095" s="16">
        <f t="shared" si="1394"/>
        <v>110926.54905407902</v>
      </c>
      <c r="P1095" s="22">
        <f t="shared" si="1405"/>
        <v>1.3559177703681002</v>
      </c>
      <c r="Q1095" s="11">
        <f t="shared" si="1406"/>
        <v>5406.1786976453259</v>
      </c>
      <c r="R1095" s="7">
        <f t="shared" si="1409"/>
        <v>1075</v>
      </c>
      <c r="S1095" s="11">
        <f t="shared" si="1407"/>
        <v>8187.2175997828745</v>
      </c>
      <c r="T1095" s="11">
        <f t="shared" si="1408"/>
        <v>10643.382879717738</v>
      </c>
      <c r="AB1095" s="4">
        <f t="shared" si="1395"/>
        <v>0</v>
      </c>
      <c r="AC1095" s="3">
        <f t="shared" si="1396"/>
        <v>18</v>
      </c>
      <c r="AD1095" s="42">
        <f t="shared" si="1397"/>
        <v>10.103999999999999</v>
      </c>
      <c r="AE1095" s="3">
        <f t="shared" si="1398"/>
        <v>59</v>
      </c>
      <c r="AF1095" s="42">
        <f t="shared" si="1399"/>
        <v>32.18</v>
      </c>
      <c r="AJ1095" s="3">
        <v>9</v>
      </c>
      <c r="AK1095" s="3">
        <v>1</v>
      </c>
      <c r="AL1095" t="s">
        <v>10</v>
      </c>
    </row>
    <row r="1096" spans="1:38" x14ac:dyDescent="0.2">
      <c r="A1096" s="4">
        <v>1</v>
      </c>
      <c r="B1096" s="4">
        <v>9</v>
      </c>
      <c r="C1096" s="13" t="s">
        <v>1456</v>
      </c>
      <c r="D1096" s="29">
        <v>1633698</v>
      </c>
      <c r="E1096" s="29">
        <v>6604161</v>
      </c>
      <c r="F1096" s="23">
        <v>18</v>
      </c>
      <c r="G1096" s="10">
        <v>10</v>
      </c>
      <c r="H1096" s="38">
        <v>6.6</v>
      </c>
      <c r="I1096" s="8">
        <v>59</v>
      </c>
      <c r="J1096" s="8">
        <v>32</v>
      </c>
      <c r="K1096" s="17">
        <v>10.8</v>
      </c>
      <c r="L1096" s="20">
        <f t="shared" si="1391"/>
        <v>18.168500000000002</v>
      </c>
      <c r="M1096" s="20">
        <f t="shared" si="1392"/>
        <v>59.536333333333332</v>
      </c>
      <c r="N1096" s="16">
        <f t="shared" si="1393"/>
        <v>89919.255854913717</v>
      </c>
      <c r="O1096" s="16">
        <f t="shared" si="1394"/>
        <v>110926.56585054506</v>
      </c>
      <c r="P1096" s="22">
        <f t="shared" si="1405"/>
        <v>5.0990195135927844E-3</v>
      </c>
      <c r="Q1096" s="11">
        <f t="shared" si="1406"/>
        <v>5406.1837966648391</v>
      </c>
      <c r="R1096" s="7">
        <f t="shared" si="1409"/>
        <v>1076</v>
      </c>
      <c r="S1096" s="11">
        <f t="shared" si="1407"/>
        <v>8179.6163763665027</v>
      </c>
      <c r="T1096" s="11">
        <f t="shared" si="1408"/>
        <v>10633.501289276453</v>
      </c>
      <c r="AB1096" s="4">
        <f t="shared" si="1395"/>
        <v>0</v>
      </c>
      <c r="AC1096" s="3">
        <f t="shared" si="1396"/>
        <v>18</v>
      </c>
      <c r="AD1096" s="42">
        <f t="shared" si="1397"/>
        <v>10.11</v>
      </c>
      <c r="AE1096" s="3">
        <f t="shared" si="1398"/>
        <v>59</v>
      </c>
      <c r="AF1096" s="42">
        <f t="shared" si="1399"/>
        <v>32.18</v>
      </c>
      <c r="AJ1096" s="3">
        <v>9</v>
      </c>
      <c r="AK1096" s="3">
        <v>1</v>
      </c>
      <c r="AL1096" t="s">
        <v>10</v>
      </c>
    </row>
    <row r="1097" spans="1:38" x14ac:dyDescent="0.2">
      <c r="A1097" s="4">
        <v>1</v>
      </c>
      <c r="B1097" s="4">
        <v>9</v>
      </c>
      <c r="C1097" s="13" t="s">
        <v>1457</v>
      </c>
      <c r="D1097" s="29">
        <v>1633703</v>
      </c>
      <c r="E1097" s="29">
        <v>6604161</v>
      </c>
      <c r="F1097" s="23">
        <v>18</v>
      </c>
      <c r="G1097" s="10">
        <v>10</v>
      </c>
      <c r="H1097" s="38">
        <v>6.9</v>
      </c>
      <c r="I1097" s="8">
        <v>59</v>
      </c>
      <c r="J1097" s="8">
        <v>32</v>
      </c>
      <c r="K1097" s="17">
        <v>10.8</v>
      </c>
      <c r="L1097" s="20">
        <f t="shared" si="1391"/>
        <v>18.168583333333334</v>
      </c>
      <c r="M1097" s="20">
        <f t="shared" si="1392"/>
        <v>59.536333333333332</v>
      </c>
      <c r="N1097" s="16">
        <f t="shared" si="1393"/>
        <v>89919.118625099189</v>
      </c>
      <c r="O1097" s="16">
        <f t="shared" si="1394"/>
        <v>110926.56585054506</v>
      </c>
      <c r="P1097" s="22">
        <f t="shared" si="1405"/>
        <v>5.0000000000000001E-3</v>
      </c>
      <c r="Q1097" s="11">
        <f t="shared" si="1406"/>
        <v>5406.1887966648392</v>
      </c>
      <c r="R1097" s="7">
        <f t="shared" si="1409"/>
        <v>1077</v>
      </c>
      <c r="S1097" s="11">
        <f t="shared" si="1407"/>
        <v>8172.0291188211304</v>
      </c>
      <c r="T1097" s="11">
        <f t="shared" si="1408"/>
        <v>10623.63785446747</v>
      </c>
      <c r="AB1097" s="4">
        <f t="shared" si="1395"/>
        <v>0</v>
      </c>
      <c r="AC1097" s="3">
        <f t="shared" si="1396"/>
        <v>18</v>
      </c>
      <c r="AD1097" s="42">
        <f t="shared" si="1397"/>
        <v>10.115</v>
      </c>
      <c r="AE1097" s="3">
        <f t="shared" si="1398"/>
        <v>59</v>
      </c>
      <c r="AF1097" s="42">
        <f t="shared" si="1399"/>
        <v>32.18</v>
      </c>
      <c r="AJ1097" s="3">
        <v>9</v>
      </c>
      <c r="AK1097" s="3">
        <v>1</v>
      </c>
      <c r="AL1097" t="s">
        <v>10</v>
      </c>
    </row>
    <row r="1098" spans="1:38" x14ac:dyDescent="0.2">
      <c r="B1098" s="4">
        <v>9</v>
      </c>
      <c r="C1098" s="13" t="s">
        <v>1458</v>
      </c>
      <c r="D1098" s="29">
        <v>1633711</v>
      </c>
      <c r="E1098" s="29">
        <v>6604195</v>
      </c>
      <c r="F1098" s="23">
        <v>18</v>
      </c>
      <c r="G1098" s="10">
        <v>10</v>
      </c>
      <c r="H1098" s="38">
        <v>7.5</v>
      </c>
      <c r="I1098" s="8">
        <v>59</v>
      </c>
      <c r="J1098" s="8">
        <v>32</v>
      </c>
      <c r="K1098" s="17">
        <v>11.88</v>
      </c>
      <c r="L1098" s="20">
        <f t="shared" si="1391"/>
        <v>18.168749999999999</v>
      </c>
      <c r="M1098" s="20">
        <f t="shared" si="1392"/>
        <v>59.536633333333334</v>
      </c>
      <c r="N1098" s="16">
        <f t="shared" si="1393"/>
        <v>89918.734090127284</v>
      </c>
      <c r="O1098" s="16">
        <f t="shared" si="1394"/>
        <v>110926.57797804041</v>
      </c>
      <c r="P1098" s="22">
        <f t="shared" si="1405"/>
        <v>3.4928498393145956E-2</v>
      </c>
      <c r="Q1098" s="11">
        <f t="shared" si="1406"/>
        <v>5406.2237251632323</v>
      </c>
      <c r="R1098" s="7">
        <f t="shared" si="1409"/>
        <v>1078</v>
      </c>
      <c r="S1098" s="11">
        <f t="shared" si="1407"/>
        <v>8164.5011359607997</v>
      </c>
      <c r="T1098" s="11">
        <f t="shared" si="1408"/>
        <v>10613.85147674904</v>
      </c>
      <c r="V1098" s="4">
        <v>9</v>
      </c>
      <c r="Y1098" s="4">
        <v>9</v>
      </c>
      <c r="AB1098" s="4">
        <f>SUM(U1098:AA1098)+20</f>
        <v>38</v>
      </c>
      <c r="AC1098" s="3">
        <f t="shared" si="1396"/>
        <v>18</v>
      </c>
      <c r="AD1098" s="42">
        <f t="shared" si="1397"/>
        <v>10.125</v>
      </c>
      <c r="AE1098" s="3">
        <f t="shared" si="1398"/>
        <v>59</v>
      </c>
      <c r="AF1098" s="42">
        <f t="shared" si="1399"/>
        <v>32.198</v>
      </c>
      <c r="AJ1098" s="3">
        <v>9</v>
      </c>
      <c r="AL1098" s="13" t="s">
        <v>2609</v>
      </c>
    </row>
    <row r="1099" spans="1:38" x14ac:dyDescent="0.2">
      <c r="B1099" s="4">
        <v>8</v>
      </c>
      <c r="C1099" s="13" t="s">
        <v>1459</v>
      </c>
      <c r="D1099" s="29">
        <v>1633564</v>
      </c>
      <c r="E1099" s="29">
        <v>6604842</v>
      </c>
      <c r="F1099" s="23">
        <v>18</v>
      </c>
      <c r="G1099" s="10">
        <v>9</v>
      </c>
      <c r="H1099" s="38">
        <v>59.58</v>
      </c>
      <c r="I1099" s="8">
        <v>59</v>
      </c>
      <c r="J1099" s="8">
        <v>32</v>
      </c>
      <c r="K1099" s="17">
        <v>32.94</v>
      </c>
      <c r="L1099" s="20">
        <f t="shared" si="1391"/>
        <v>18.166550000000001</v>
      </c>
      <c r="M1099" s="20">
        <f t="shared" si="1392"/>
        <v>59.542483333333337</v>
      </c>
      <c r="N1099" s="16">
        <f t="shared" si="1393"/>
        <v>89921.531606166274</v>
      </c>
      <c r="O1099" s="16">
        <f t="shared" si="1394"/>
        <v>110926.54572407543</v>
      </c>
      <c r="P1099" s="22">
        <f t="shared" si="1405"/>
        <v>0.66348926140518649</v>
      </c>
      <c r="Q1099" s="11">
        <f t="shared" si="1406"/>
        <v>5406.8872144246379</v>
      </c>
      <c r="R1099" s="7">
        <f t="shared" si="1409"/>
        <v>1079</v>
      </c>
      <c r="S1099" s="11">
        <f t="shared" si="1407"/>
        <v>8157.9354820049211</v>
      </c>
      <c r="T1099" s="11">
        <f t="shared" si="1408"/>
        <v>10605.316126606398</v>
      </c>
      <c r="W1099" s="4">
        <v>7</v>
      </c>
      <c r="AB1099" s="4">
        <f t="shared" si="1395"/>
        <v>7</v>
      </c>
      <c r="AC1099" s="3">
        <f t="shared" si="1396"/>
        <v>18</v>
      </c>
      <c r="AD1099" s="42">
        <f t="shared" si="1397"/>
        <v>9.9930000000000003</v>
      </c>
      <c r="AE1099" s="3">
        <f t="shared" si="1398"/>
        <v>59</v>
      </c>
      <c r="AF1099" s="42">
        <f t="shared" si="1399"/>
        <v>32.548999999999999</v>
      </c>
      <c r="AJ1099" s="3">
        <v>9</v>
      </c>
      <c r="AL1099" t="s">
        <v>115</v>
      </c>
    </row>
    <row r="1100" spans="1:38" x14ac:dyDescent="0.2">
      <c r="A1100" s="4">
        <v>1</v>
      </c>
      <c r="B1100" s="4">
        <v>9</v>
      </c>
      <c r="C1100" s="13" t="s">
        <v>1460</v>
      </c>
      <c r="D1100" s="29">
        <v>1633703</v>
      </c>
      <c r="E1100" s="29">
        <v>6602552</v>
      </c>
      <c r="F1100" s="23">
        <v>18</v>
      </c>
      <c r="G1100" s="10">
        <v>10</v>
      </c>
      <c r="H1100" s="38">
        <v>3.24</v>
      </c>
      <c r="I1100" s="8">
        <v>59</v>
      </c>
      <c r="J1100" s="8">
        <v>31</v>
      </c>
      <c r="K1100" s="17">
        <v>18.84</v>
      </c>
      <c r="L1100" s="20">
        <f t="shared" si="1391"/>
        <v>18.167566666666666</v>
      </c>
      <c r="M1100" s="20">
        <f t="shared" si="1392"/>
        <v>59.521900000000002</v>
      </c>
      <c r="N1100" s="16">
        <f t="shared" si="1393"/>
        <v>89924.150546670164</v>
      </c>
      <c r="O1100" s="16">
        <f t="shared" si="1394"/>
        <v>110926.4321199424</v>
      </c>
      <c r="P1100" s="22">
        <f t="shared" si="1405"/>
        <v>2.2942146804516792</v>
      </c>
      <c r="Q1100" s="11">
        <f t="shared" si="1406"/>
        <v>5409.1814291050896</v>
      </c>
      <c r="R1100" s="7">
        <f t="shared" si="1409"/>
        <v>1080</v>
      </c>
      <c r="S1100" s="11">
        <f t="shared" si="1407"/>
        <v>8153.8401542435977</v>
      </c>
      <c r="T1100" s="11">
        <f t="shared" si="1408"/>
        <v>10599.992200516677</v>
      </c>
      <c r="V1100" s="4">
        <v>7</v>
      </c>
      <c r="W1100" s="4">
        <v>7</v>
      </c>
      <c r="AB1100" s="4">
        <f>SUM(U1100:AA1100)+AB1101</f>
        <v>28</v>
      </c>
      <c r="AC1100" s="3">
        <f t="shared" si="1396"/>
        <v>18</v>
      </c>
      <c r="AD1100" s="42">
        <f t="shared" si="1397"/>
        <v>10.054</v>
      </c>
      <c r="AE1100" s="3">
        <f t="shared" si="1398"/>
        <v>59</v>
      </c>
      <c r="AF1100" s="42">
        <f t="shared" si="1399"/>
        <v>31.314</v>
      </c>
      <c r="AJ1100" s="3">
        <v>9</v>
      </c>
      <c r="AL1100" t="s">
        <v>351</v>
      </c>
    </row>
    <row r="1101" spans="1:38" x14ac:dyDescent="0.2">
      <c r="A1101" s="4">
        <v>1</v>
      </c>
      <c r="B1101" s="4">
        <v>9</v>
      </c>
      <c r="C1101" s="13" t="s">
        <v>1461</v>
      </c>
      <c r="D1101" s="29">
        <v>1633703</v>
      </c>
      <c r="E1101" s="29">
        <v>6602552</v>
      </c>
      <c r="F1101" s="23">
        <v>18</v>
      </c>
      <c r="G1101" s="10">
        <v>10</v>
      </c>
      <c r="H1101" s="38">
        <v>3.24</v>
      </c>
      <c r="I1101" s="8">
        <v>59</v>
      </c>
      <c r="J1101" s="8">
        <v>31</v>
      </c>
      <c r="K1101" s="17">
        <v>18.84</v>
      </c>
      <c r="L1101" s="20">
        <f t="shared" si="1391"/>
        <v>18.167566666666666</v>
      </c>
      <c r="M1101" s="20">
        <f t="shared" si="1392"/>
        <v>59.521900000000002</v>
      </c>
      <c r="N1101" s="16">
        <f t="shared" si="1393"/>
        <v>89924.150546670164</v>
      </c>
      <c r="O1101" s="16">
        <f t="shared" si="1394"/>
        <v>110926.4321199424</v>
      </c>
      <c r="P1101" s="22">
        <f t="shared" si="1405"/>
        <v>0</v>
      </c>
      <c r="Q1101" s="11">
        <f t="shared" si="1406"/>
        <v>5409.1814291050896</v>
      </c>
      <c r="R1101" s="7">
        <f t="shared" si="1409"/>
        <v>1081</v>
      </c>
      <c r="S1101" s="11">
        <f t="shared" si="1407"/>
        <v>8146.297286385834</v>
      </c>
      <c r="T1101" s="11">
        <f t="shared" si="1408"/>
        <v>10590.186472301584</v>
      </c>
      <c r="V1101" s="4">
        <v>7</v>
      </c>
      <c r="W1101" s="4">
        <v>7</v>
      </c>
      <c r="AB1101" s="4">
        <f t="shared" si="1395"/>
        <v>14</v>
      </c>
      <c r="AC1101" s="3">
        <f t="shared" si="1396"/>
        <v>18</v>
      </c>
      <c r="AD1101" s="42">
        <f t="shared" si="1397"/>
        <v>10.054</v>
      </c>
      <c r="AE1101" s="3">
        <f t="shared" si="1398"/>
        <v>59</v>
      </c>
      <c r="AF1101" s="42">
        <f t="shared" si="1399"/>
        <v>31.314</v>
      </c>
      <c r="AJ1101" s="3">
        <v>9</v>
      </c>
      <c r="AL1101" t="s">
        <v>351</v>
      </c>
    </row>
    <row r="1102" spans="1:38" x14ac:dyDescent="0.2">
      <c r="B1102" s="4">
        <v>7</v>
      </c>
      <c r="C1102" s="13" t="s">
        <v>1462</v>
      </c>
      <c r="D1102" s="29">
        <v>1633241</v>
      </c>
      <c r="E1102" s="29">
        <v>6601648</v>
      </c>
      <c r="F1102" s="23">
        <v>18</v>
      </c>
      <c r="G1102" s="10">
        <v>9</v>
      </c>
      <c r="H1102" s="38">
        <v>31.86</v>
      </c>
      <c r="I1102" s="8">
        <v>59</v>
      </c>
      <c r="J1102" s="8">
        <v>30</v>
      </c>
      <c r="K1102" s="17">
        <v>50.22</v>
      </c>
      <c r="L1102" s="20">
        <f t="shared" si="1391"/>
        <v>18.158850000000001</v>
      </c>
      <c r="M1102" s="20">
        <f t="shared" si="1392"/>
        <v>59.513950000000001</v>
      </c>
      <c r="N1102" s="16">
        <f t="shared" si="1393"/>
        <v>89941.874072421982</v>
      </c>
      <c r="O1102" s="16">
        <f t="shared" si="1394"/>
        <v>110926.0601926103</v>
      </c>
      <c r="P1102" s="22">
        <f t="shared" si="1405"/>
        <v>1.0152142630991745</v>
      </c>
      <c r="Q1102" s="11">
        <f t="shared" si="1406"/>
        <v>5410.1966433681891</v>
      </c>
      <c r="R1102" s="7">
        <f t="shared" si="1409"/>
        <v>1082</v>
      </c>
      <c r="S1102" s="11">
        <f t="shared" si="1407"/>
        <v>8140.2958737554645</v>
      </c>
      <c r="T1102" s="11">
        <f t="shared" si="1408"/>
        <v>10582.384635882105</v>
      </c>
      <c r="V1102" s="4">
        <v>9</v>
      </c>
      <c r="AB1102" s="4">
        <f>SUM(U1102:AA1102)+40</f>
        <v>49</v>
      </c>
      <c r="AC1102" s="3">
        <f t="shared" si="1396"/>
        <v>18</v>
      </c>
      <c r="AD1102" s="42">
        <f t="shared" si="1397"/>
        <v>9.5310000000000006</v>
      </c>
      <c r="AE1102" s="3">
        <f t="shared" si="1398"/>
        <v>59</v>
      </c>
      <c r="AF1102" s="42">
        <f t="shared" si="1399"/>
        <v>30.837</v>
      </c>
      <c r="AJ1102" s="3">
        <v>9</v>
      </c>
      <c r="AL1102" t="s">
        <v>2610</v>
      </c>
    </row>
    <row r="1103" spans="1:38" x14ac:dyDescent="0.2">
      <c r="B1103" s="4">
        <v>9</v>
      </c>
      <c r="C1103" s="13" t="s">
        <v>1463</v>
      </c>
      <c r="D1103" s="29">
        <v>1637777</v>
      </c>
      <c r="E1103" s="29">
        <v>6602676</v>
      </c>
      <c r="F1103" s="23">
        <v>18</v>
      </c>
      <c r="G1103" s="10">
        <v>14</v>
      </c>
      <c r="H1103" s="38">
        <v>22.44</v>
      </c>
      <c r="I1103" s="8">
        <v>59</v>
      </c>
      <c r="J1103" s="8">
        <v>31</v>
      </c>
      <c r="K1103" s="17">
        <v>18.12</v>
      </c>
      <c r="L1103" s="20">
        <f t="shared" si="1391"/>
        <v>18.239566666666665</v>
      </c>
      <c r="M1103" s="20">
        <f t="shared" si="1392"/>
        <v>59.521700000000003</v>
      </c>
      <c r="N1103" s="16">
        <f t="shared" si="1393"/>
        <v>89792.53893093222</v>
      </c>
      <c r="O1103" s="16">
        <f t="shared" si="1394"/>
        <v>110928.88811979497</v>
      </c>
      <c r="P1103" s="22">
        <f t="shared" si="1405"/>
        <v>4.6510299934530632</v>
      </c>
      <c r="Q1103" s="11">
        <f t="shared" si="1406"/>
        <v>5414.8476733616426</v>
      </c>
      <c r="R1103" s="7">
        <f t="shared" si="1409"/>
        <v>1083</v>
      </c>
      <c r="S1103" s="11">
        <f t="shared" si="1407"/>
        <v>8139.771017758776</v>
      </c>
      <c r="T1103" s="11">
        <f t="shared" si="1408"/>
        <v>10581.702323086409</v>
      </c>
      <c r="V1103" s="4">
        <v>9</v>
      </c>
      <c r="W1103" s="4">
        <v>9</v>
      </c>
      <c r="AB1103" s="4">
        <f>SUM(U1103:AA1103)+31</f>
        <v>49</v>
      </c>
      <c r="AC1103" s="3">
        <f t="shared" si="1396"/>
        <v>18</v>
      </c>
      <c r="AD1103" s="42">
        <f t="shared" si="1397"/>
        <v>14.374000000000001</v>
      </c>
      <c r="AE1103" s="3">
        <f t="shared" si="1398"/>
        <v>59</v>
      </c>
      <c r="AF1103" s="42">
        <f t="shared" si="1399"/>
        <v>31.302</v>
      </c>
      <c r="AJ1103" s="3">
        <v>8</v>
      </c>
      <c r="AL1103" t="s">
        <v>2611</v>
      </c>
    </row>
    <row r="1104" spans="1:38" x14ac:dyDescent="0.2">
      <c r="B1104" s="4">
        <v>7</v>
      </c>
      <c r="C1104" s="13" t="s">
        <v>1464</v>
      </c>
      <c r="D1104" s="8">
        <v>1638950</v>
      </c>
      <c r="E1104" s="8">
        <v>6603710</v>
      </c>
      <c r="F1104" s="23">
        <v>18</v>
      </c>
      <c r="G1104" s="10">
        <v>15</v>
      </c>
      <c r="H1104" s="38">
        <v>39.42</v>
      </c>
      <c r="I1104" s="8">
        <v>59</v>
      </c>
      <c r="J1104" s="8">
        <v>31</v>
      </c>
      <c r="K1104" s="17">
        <v>50.1</v>
      </c>
      <c r="L1104" s="20">
        <f t="shared" si="1391"/>
        <v>18.260950000000001</v>
      </c>
      <c r="M1104" s="20">
        <f t="shared" si="1392"/>
        <v>59.530583333333333</v>
      </c>
      <c r="N1104" s="16">
        <f t="shared" si="1393"/>
        <v>89751.62847496981</v>
      </c>
      <c r="O1104" s="16">
        <f t="shared" si="1394"/>
        <v>110929.70419966208</v>
      </c>
      <c r="P1104" s="22">
        <f t="shared" si="1405"/>
        <v>1.56367675687784</v>
      </c>
      <c r="Q1104" s="11">
        <f t="shared" si="1406"/>
        <v>5416.4113501185202</v>
      </c>
      <c r="R1104" s="7">
        <f t="shared" si="1409"/>
        <v>1084</v>
      </c>
      <c r="S1104" s="11">
        <f t="shared" si="1407"/>
        <v>8134.610404052537</v>
      </c>
      <c r="T1104" s="11">
        <f t="shared" si="1408"/>
        <v>10574.993525268299</v>
      </c>
      <c r="V1104" s="4">
        <v>9</v>
      </c>
      <c r="W1104" s="4">
        <v>9</v>
      </c>
      <c r="AB1104" s="4">
        <f t="shared" si="1395"/>
        <v>18</v>
      </c>
      <c r="AC1104" s="3">
        <f t="shared" si="1396"/>
        <v>18</v>
      </c>
      <c r="AD1104" s="42">
        <f t="shared" si="1397"/>
        <v>15.657</v>
      </c>
      <c r="AE1104" s="3">
        <f t="shared" si="1398"/>
        <v>59</v>
      </c>
      <c r="AF1104" s="42">
        <f t="shared" si="1399"/>
        <v>31.835000000000001</v>
      </c>
      <c r="AJ1104" s="3">
        <v>9</v>
      </c>
      <c r="AL1104" t="s">
        <v>64</v>
      </c>
    </row>
    <row r="1105" spans="1:38" x14ac:dyDescent="0.2">
      <c r="B1105" s="4">
        <v>9</v>
      </c>
      <c r="C1105" s="13" t="s">
        <v>1465</v>
      </c>
      <c r="D1105" s="29">
        <v>1638415</v>
      </c>
      <c r="E1105" s="29">
        <v>6607217</v>
      </c>
      <c r="F1105" s="23">
        <v>18</v>
      </c>
      <c r="G1105" s="10">
        <v>15</v>
      </c>
      <c r="H1105" s="38">
        <v>13.62</v>
      </c>
      <c r="I1105" s="8">
        <v>59</v>
      </c>
      <c r="J1105" s="8">
        <v>33</v>
      </c>
      <c r="K1105" s="17">
        <v>43.98</v>
      </c>
      <c r="L1105" s="20">
        <f t="shared" si="1391"/>
        <v>18.253783333333335</v>
      </c>
      <c r="M1105" s="20">
        <f t="shared" si="1392"/>
        <v>59.562216666666664</v>
      </c>
      <c r="N1105" s="16">
        <f t="shared" si="1393"/>
        <v>89757.557109165486</v>
      </c>
      <c r="O1105" s="16">
        <f t="shared" si="1394"/>
        <v>110929.66934015496</v>
      </c>
      <c r="P1105" s="22">
        <f t="shared" si="1405"/>
        <v>3.5475729731747592</v>
      </c>
      <c r="Q1105" s="11">
        <f t="shared" si="1406"/>
        <v>5419.9589230916954</v>
      </c>
      <c r="R1105" s="7">
        <f t="shared" si="1409"/>
        <v>1085</v>
      </c>
      <c r="S1105" s="11">
        <f t="shared" si="1407"/>
        <v>8132.4360615606265</v>
      </c>
      <c r="T1105" s="11">
        <f t="shared" si="1408"/>
        <v>10572.166880028815</v>
      </c>
      <c r="V1105" s="4">
        <v>9</v>
      </c>
      <c r="AB1105" s="4">
        <f>SUM(U1105:AA1105)+10+AB1106</f>
        <v>28</v>
      </c>
      <c r="AC1105" s="3">
        <f t="shared" si="1396"/>
        <v>18</v>
      </c>
      <c r="AD1105" s="42">
        <f t="shared" si="1397"/>
        <v>15.227</v>
      </c>
      <c r="AE1105" s="3">
        <f t="shared" si="1398"/>
        <v>59</v>
      </c>
      <c r="AF1105" s="42">
        <f t="shared" si="1399"/>
        <v>33.732999999999997</v>
      </c>
      <c r="AJ1105" s="3">
        <v>9</v>
      </c>
      <c r="AK1105" s="3">
        <v>1</v>
      </c>
      <c r="AL1105" t="s">
        <v>2612</v>
      </c>
    </row>
    <row r="1106" spans="1:38" x14ac:dyDescent="0.2">
      <c r="B1106" s="4">
        <v>9</v>
      </c>
      <c r="C1106" s="13" t="s">
        <v>1466</v>
      </c>
      <c r="D1106" s="29">
        <v>1638404</v>
      </c>
      <c r="E1106" s="29">
        <v>6607221</v>
      </c>
      <c r="F1106" s="23">
        <v>18</v>
      </c>
      <c r="G1106" s="10">
        <v>15</v>
      </c>
      <c r="H1106" s="38">
        <v>12.9</v>
      </c>
      <c r="I1106" s="8">
        <v>59</v>
      </c>
      <c r="J1106" s="8">
        <v>33</v>
      </c>
      <c r="K1106" s="17">
        <v>44.1</v>
      </c>
      <c r="L1106" s="20">
        <f t="shared" si="1391"/>
        <v>18.253583333333335</v>
      </c>
      <c r="M1106" s="20">
        <f t="shared" si="1392"/>
        <v>59.562249999999999</v>
      </c>
      <c r="N1106" s="16">
        <f t="shared" si="1393"/>
        <v>89757.937939126103</v>
      </c>
      <c r="O1106" s="16">
        <f t="shared" si="1394"/>
        <v>110929.67441626199</v>
      </c>
      <c r="P1106" s="22">
        <f t="shared" si="1405"/>
        <v>1.1704699910719625E-2</v>
      </c>
      <c r="Q1106" s="11">
        <f t="shared" si="1406"/>
        <v>5419.9706277916057</v>
      </c>
      <c r="R1106" s="7">
        <f t="shared" si="1409"/>
        <v>1086</v>
      </c>
      <c r="S1106" s="11">
        <f t="shared" si="1407"/>
        <v>8124.9651768367721</v>
      </c>
      <c r="T1106" s="11">
        <f t="shared" si="1408"/>
        <v>10562.454729887804</v>
      </c>
      <c r="AA1106" s="4">
        <v>9</v>
      </c>
      <c r="AB1106" s="4">
        <f t="shared" si="1395"/>
        <v>9</v>
      </c>
      <c r="AC1106" s="3">
        <f t="shared" si="1396"/>
        <v>18</v>
      </c>
      <c r="AD1106" s="42">
        <f t="shared" si="1397"/>
        <v>15.215</v>
      </c>
      <c r="AE1106" s="3">
        <f t="shared" si="1398"/>
        <v>59</v>
      </c>
      <c r="AF1106" s="42">
        <f t="shared" si="1399"/>
        <v>33.734999999999999</v>
      </c>
      <c r="AJ1106" s="3">
        <v>9</v>
      </c>
      <c r="AK1106" s="3">
        <v>1</v>
      </c>
      <c r="AL1106" t="s">
        <v>171</v>
      </c>
    </row>
    <row r="1107" spans="1:38" x14ac:dyDescent="0.2">
      <c r="B1107" s="4">
        <v>8</v>
      </c>
      <c r="C1107" s="13" t="s">
        <v>2613</v>
      </c>
      <c r="D1107" s="29">
        <v>1638437</v>
      </c>
      <c r="E1107" s="29">
        <v>6607260</v>
      </c>
      <c r="F1107" s="23">
        <v>18</v>
      </c>
      <c r="G1107" s="10">
        <v>15</v>
      </c>
      <c r="H1107" s="38">
        <v>15.12</v>
      </c>
      <c r="I1107" s="8">
        <v>59</v>
      </c>
      <c r="J1107" s="8">
        <v>33</v>
      </c>
      <c r="K1107" s="17">
        <v>45.3</v>
      </c>
      <c r="L1107" s="20">
        <f t="shared" si="1391"/>
        <v>18.254200000000001</v>
      </c>
      <c r="M1107" s="20">
        <f t="shared" si="1392"/>
        <v>59.562583333333336</v>
      </c>
      <c r="N1107" s="16">
        <f t="shared" si="1393"/>
        <v>89756.713523463084</v>
      </c>
      <c r="O1107" s="16">
        <f t="shared" si="1394"/>
        <v>110929.70838795608</v>
      </c>
      <c r="P1107" s="22">
        <f t="shared" si="1405"/>
        <v>5.1088159097779202E-2</v>
      </c>
      <c r="Q1107" s="11">
        <f t="shared" si="1406"/>
        <v>5420.0217159507038</v>
      </c>
      <c r="R1107" s="7">
        <f t="shared" si="1409"/>
        <v>1087</v>
      </c>
      <c r="S1107" s="11">
        <f t="shared" si="1407"/>
        <v>8117.5670226014217</v>
      </c>
      <c r="T1107" s="11">
        <f t="shared" si="1408"/>
        <v>10552.837129381849</v>
      </c>
      <c r="AB1107" s="4">
        <f t="shared" si="1395"/>
        <v>0</v>
      </c>
      <c r="AC1107" s="3">
        <f t="shared" si="1396"/>
        <v>18</v>
      </c>
      <c r="AD1107" s="42">
        <f t="shared" si="1397"/>
        <v>15.252000000000001</v>
      </c>
      <c r="AE1107" s="3">
        <f t="shared" si="1398"/>
        <v>59</v>
      </c>
      <c r="AF1107" s="42">
        <f t="shared" si="1399"/>
        <v>33.755000000000003</v>
      </c>
      <c r="AJ1107" s="3">
        <v>9</v>
      </c>
      <c r="AK1107" s="57" t="s">
        <v>2296</v>
      </c>
      <c r="AL1107" t="s">
        <v>171</v>
      </c>
    </row>
    <row r="1108" spans="1:38" x14ac:dyDescent="0.2">
      <c r="B1108" s="4">
        <v>9</v>
      </c>
      <c r="C1108" s="13" t="s">
        <v>1467</v>
      </c>
      <c r="D1108" s="8">
        <v>1639160</v>
      </c>
      <c r="E1108" s="8">
        <v>6607340</v>
      </c>
      <c r="F1108" s="23">
        <v>18</v>
      </c>
      <c r="G1108" s="10">
        <v>16</v>
      </c>
      <c r="H1108" s="38">
        <v>1.32</v>
      </c>
      <c r="I1108" s="8">
        <v>59</v>
      </c>
      <c r="J1108" s="8">
        <v>33</v>
      </c>
      <c r="K1108" s="17">
        <v>47.04</v>
      </c>
      <c r="L1108" s="20">
        <f t="shared" ref="L1108:L1111" si="1442">(H1108/60+G1108)/60+F1108</f>
        <v>18.267033333333334</v>
      </c>
      <c r="M1108" s="20">
        <f t="shared" ref="M1108:M1111" si="1443">(K1108/60+J1108)/60+I1108</f>
        <v>59.563066666666664</v>
      </c>
      <c r="N1108" s="16">
        <f t="shared" ref="N1108:N1111" si="1444">D1108/L1108</f>
        <v>89733.235281773537</v>
      </c>
      <c r="O1108" s="16">
        <f t="shared" ref="O1108:O1111" si="1445">E1108/M1108</f>
        <v>110930.15134658391</v>
      </c>
      <c r="P1108" s="22">
        <f t="shared" si="1405"/>
        <v>0.7274125376978321</v>
      </c>
      <c r="Q1108" s="11">
        <f t="shared" si="1406"/>
        <v>5420.7491284884018</v>
      </c>
      <c r="R1108" s="7">
        <f t="shared" si="1409"/>
        <v>1088</v>
      </c>
      <c r="S1108" s="11">
        <f t="shared" si="1407"/>
        <v>8111.1944679955122</v>
      </c>
      <c r="T1108" s="11">
        <f t="shared" si="1408"/>
        <v>10544.552808394166</v>
      </c>
      <c r="U1108" s="4">
        <v>9</v>
      </c>
      <c r="AB1108" s="4">
        <f t="shared" ref="AB1108:AB1111" si="1446">SUM(U1108:AA1108)</f>
        <v>9</v>
      </c>
      <c r="AC1108" s="3">
        <f t="shared" si="1396"/>
        <v>18</v>
      </c>
      <c r="AD1108" s="42">
        <f t="shared" si="1397"/>
        <v>16.021999999999998</v>
      </c>
      <c r="AE1108" s="3">
        <f t="shared" si="1398"/>
        <v>59</v>
      </c>
      <c r="AF1108" s="42">
        <f t="shared" si="1399"/>
        <v>33.783999999999999</v>
      </c>
      <c r="AJ1108" s="3">
        <v>8</v>
      </c>
      <c r="AL1108" t="s">
        <v>446</v>
      </c>
    </row>
    <row r="1109" spans="1:38" x14ac:dyDescent="0.2">
      <c r="B1109" s="4">
        <v>7</v>
      </c>
      <c r="C1109" s="13" t="s">
        <v>1468</v>
      </c>
      <c r="D1109" s="29">
        <v>1639455</v>
      </c>
      <c r="E1109" s="29">
        <v>6607672</v>
      </c>
      <c r="F1109" s="23">
        <v>18</v>
      </c>
      <c r="G1109" s="10">
        <v>16</v>
      </c>
      <c r="H1109" s="38">
        <v>20.82</v>
      </c>
      <c r="I1109" s="8">
        <v>59</v>
      </c>
      <c r="J1109" s="8">
        <v>33</v>
      </c>
      <c r="K1109" s="17">
        <v>57.42</v>
      </c>
      <c r="L1109" s="20">
        <f t="shared" si="1442"/>
        <v>18.272449999999999</v>
      </c>
      <c r="M1109" s="20">
        <f t="shared" si="1443"/>
        <v>59.565950000000001</v>
      </c>
      <c r="N1109" s="16">
        <f t="shared" si="1444"/>
        <v>89722.779375507947</v>
      </c>
      <c r="O1109" s="16">
        <f t="shared" si="1445"/>
        <v>110930.3553456295</v>
      </c>
      <c r="P1109" s="22">
        <f t="shared" si="1405"/>
        <v>0.44412723402196358</v>
      </c>
      <c r="Q1109" s="11">
        <f t="shared" si="1406"/>
        <v>5421.1932557224236</v>
      </c>
      <c r="R1109" s="7">
        <f t="shared" si="1409"/>
        <v>1089</v>
      </c>
      <c r="S1109" s="11">
        <f t="shared" si="1407"/>
        <v>8104.4101196658448</v>
      </c>
      <c r="T1109" s="11">
        <f t="shared" si="1408"/>
        <v>10535.733155565598</v>
      </c>
      <c r="U1109" s="4">
        <v>9</v>
      </c>
      <c r="AB1109" s="4">
        <f t="shared" si="1446"/>
        <v>9</v>
      </c>
      <c r="AC1109" s="3">
        <f t="shared" si="1396"/>
        <v>18</v>
      </c>
      <c r="AD1109" s="42">
        <f t="shared" si="1397"/>
        <v>16.347000000000001</v>
      </c>
      <c r="AE1109" s="3">
        <f t="shared" si="1398"/>
        <v>59</v>
      </c>
      <c r="AF1109" s="42">
        <f t="shared" si="1399"/>
        <v>33.957000000000001</v>
      </c>
      <c r="AJ1109" s="3">
        <v>9</v>
      </c>
      <c r="AK1109" s="57" t="s">
        <v>2998</v>
      </c>
      <c r="AL1109" t="s">
        <v>446</v>
      </c>
    </row>
    <row r="1110" spans="1:38" x14ac:dyDescent="0.2">
      <c r="A1110" s="4">
        <v>1</v>
      </c>
      <c r="B1110" s="4">
        <v>9</v>
      </c>
      <c r="C1110" s="13" t="s">
        <v>1469</v>
      </c>
      <c r="D1110" s="29">
        <v>1641624</v>
      </c>
      <c r="E1110" s="29">
        <v>6612431</v>
      </c>
      <c r="F1110" s="23">
        <v>18</v>
      </c>
      <c r="G1110" s="10">
        <v>18</v>
      </c>
      <c r="H1110" s="38">
        <v>50.28</v>
      </c>
      <c r="I1110" s="8">
        <v>59</v>
      </c>
      <c r="J1110" s="8">
        <v>36</v>
      </c>
      <c r="K1110" s="17">
        <v>28.44</v>
      </c>
      <c r="L1110" s="20">
        <f t="shared" si="1442"/>
        <v>18.313966666666666</v>
      </c>
      <c r="M1110" s="20">
        <f t="shared" si="1443"/>
        <v>59.607900000000001</v>
      </c>
      <c r="N1110" s="16">
        <f t="shared" si="1444"/>
        <v>89637.817403475317</v>
      </c>
      <c r="O1110" s="16">
        <f t="shared" si="1445"/>
        <v>110932.12476869677</v>
      </c>
      <c r="P1110" s="22">
        <f t="shared" si="1405"/>
        <v>5.2299753345498674</v>
      </c>
      <c r="Q1110" s="11">
        <f t="shared" si="1406"/>
        <v>5426.4232310569732</v>
      </c>
      <c r="R1110" s="7">
        <f t="shared" si="1409"/>
        <v>1090</v>
      </c>
      <c r="S1110" s="11">
        <f t="shared" si="1407"/>
        <v>8104.7862570282132</v>
      </c>
      <c r="T1110" s="11">
        <f t="shared" si="1408"/>
        <v>10536.222134136677</v>
      </c>
      <c r="AB1110" s="4">
        <f t="shared" si="1446"/>
        <v>0</v>
      </c>
      <c r="AC1110" s="3">
        <f t="shared" si="1396"/>
        <v>18</v>
      </c>
      <c r="AD1110" s="42">
        <f t="shared" si="1397"/>
        <v>18.838000000000001</v>
      </c>
      <c r="AE1110" s="3">
        <f t="shared" si="1398"/>
        <v>59</v>
      </c>
      <c r="AF1110" s="42">
        <f t="shared" si="1399"/>
        <v>36.473999999999997</v>
      </c>
      <c r="AJ1110" s="3">
        <v>5</v>
      </c>
      <c r="AK1110" s="3">
        <v>1</v>
      </c>
      <c r="AL1110" t="s">
        <v>2614</v>
      </c>
    </row>
    <row r="1111" spans="1:38" x14ac:dyDescent="0.2">
      <c r="A1111" s="4">
        <v>1</v>
      </c>
      <c r="B1111" s="4">
        <v>9</v>
      </c>
      <c r="C1111" s="13" t="s">
        <v>1470</v>
      </c>
      <c r="D1111" s="8">
        <v>1641640</v>
      </c>
      <c r="E1111" s="8">
        <v>6612390</v>
      </c>
      <c r="F1111" s="23">
        <v>18</v>
      </c>
      <c r="G1111" s="10">
        <v>18</v>
      </c>
      <c r="H1111" s="38">
        <v>51.18</v>
      </c>
      <c r="I1111" s="8">
        <v>59</v>
      </c>
      <c r="J1111" s="8">
        <v>36</v>
      </c>
      <c r="K1111" s="17">
        <v>27.06</v>
      </c>
      <c r="L1111" s="20">
        <f t="shared" si="1442"/>
        <v>18.314216666666667</v>
      </c>
      <c r="M1111" s="20">
        <f t="shared" si="1443"/>
        <v>59.607516666666669</v>
      </c>
      <c r="N1111" s="16">
        <f t="shared" si="1444"/>
        <v>89637.467431949495</v>
      </c>
      <c r="O1111" s="16">
        <f t="shared" si="1445"/>
        <v>110932.15033562601</v>
      </c>
      <c r="P1111" s="22">
        <f t="shared" si="1405"/>
        <v>4.4011362169330777E-2</v>
      </c>
      <c r="Q1111" s="11">
        <f t="shared" si="1406"/>
        <v>5426.4672424191422</v>
      </c>
      <c r="R1111" s="7">
        <f t="shared" si="1409"/>
        <v>1091</v>
      </c>
      <c r="S1111" s="11">
        <f t="shared" si="1407"/>
        <v>8097.4231628399302</v>
      </c>
      <c r="T1111" s="11">
        <f t="shared" si="1408"/>
        <v>10526.65011169191</v>
      </c>
      <c r="AB1111" s="4">
        <f t="shared" si="1446"/>
        <v>0</v>
      </c>
      <c r="AC1111" s="3">
        <f t="shared" si="1396"/>
        <v>18</v>
      </c>
      <c r="AD1111" s="42">
        <f t="shared" si="1397"/>
        <v>18.853000000000002</v>
      </c>
      <c r="AE1111" s="3">
        <f t="shared" si="1398"/>
        <v>59</v>
      </c>
      <c r="AF1111" s="42">
        <f t="shared" si="1399"/>
        <v>36.451000000000001</v>
      </c>
      <c r="AJ1111" s="3">
        <v>5</v>
      </c>
      <c r="AK1111" s="3">
        <v>1</v>
      </c>
      <c r="AL1111" t="s">
        <v>2614</v>
      </c>
    </row>
    <row r="1112" spans="1:38" x14ac:dyDescent="0.2">
      <c r="B1112" s="4">
        <v>8</v>
      </c>
      <c r="C1112" s="13" t="s">
        <v>2866</v>
      </c>
      <c r="D1112" s="8">
        <v>1643190</v>
      </c>
      <c r="E1112" s="8">
        <v>6618121</v>
      </c>
      <c r="F1112" s="23"/>
      <c r="G1112" s="10"/>
      <c r="H1112" s="38"/>
      <c r="I1112" s="8"/>
      <c r="J1112" s="8"/>
      <c r="K1112" s="17"/>
      <c r="L1112" s="20"/>
      <c r="M1112" s="20"/>
      <c r="N1112" s="16"/>
      <c r="O1112" s="16"/>
      <c r="P1112" s="22">
        <f t="shared" si="1405"/>
        <v>5.9369066861455719</v>
      </c>
      <c r="Q1112" s="11">
        <f t="shared" si="1406"/>
        <v>5432.4041491052876</v>
      </c>
      <c r="R1112" s="7">
        <f t="shared" si="1409"/>
        <v>1092</v>
      </c>
      <c r="S1112" s="11">
        <f t="shared" si="1407"/>
        <v>8098.8589329152092</v>
      </c>
      <c r="T1112" s="11">
        <f t="shared" si="1408"/>
        <v>10528.516612789772</v>
      </c>
      <c r="AB1112" s="4">
        <f t="shared" ref="AB1112" si="1447">SUM(U1112:AA1112)</f>
        <v>0</v>
      </c>
      <c r="AC1112" s="3">
        <f t="shared" ref="AC1112" si="1448">F1112</f>
        <v>0</v>
      </c>
      <c r="AD1112" s="42">
        <f t="shared" ref="AD1112" si="1449">G1112+H1112/60</f>
        <v>0</v>
      </c>
      <c r="AE1112" s="3">
        <f t="shared" ref="AE1112" si="1450">I1112</f>
        <v>0</v>
      </c>
      <c r="AF1112" s="42">
        <f t="shared" ref="AF1112" si="1451">J1112+K1112/60</f>
        <v>0</v>
      </c>
      <c r="AJ1112" s="3">
        <v>9</v>
      </c>
      <c r="AL1112" t="s">
        <v>481</v>
      </c>
    </row>
    <row r="1113" spans="1:38" x14ac:dyDescent="0.2">
      <c r="B1113" s="4">
        <v>6</v>
      </c>
      <c r="C1113" s="13" t="s">
        <v>1471</v>
      </c>
      <c r="D1113" s="8">
        <v>1653140</v>
      </c>
      <c r="E1113" s="8">
        <v>6608200</v>
      </c>
      <c r="F1113" s="23">
        <v>18</v>
      </c>
      <c r="G1113" s="10">
        <v>30</v>
      </c>
      <c r="H1113" s="38">
        <v>52.8</v>
      </c>
      <c r="I1113" s="8">
        <v>59</v>
      </c>
      <c r="J1113" s="8">
        <v>33</v>
      </c>
      <c r="K1113" s="17">
        <v>57.24</v>
      </c>
      <c r="L1113" s="20">
        <f t="shared" ref="L1113:L1178" si="1452">(H1113/60+G1113)/60+F1113</f>
        <v>18.514666666666667</v>
      </c>
      <c r="M1113" s="20">
        <f t="shared" ref="M1113:M1178" si="1453">(K1113/60+J1113)/60+I1113</f>
        <v>59.565899999999999</v>
      </c>
      <c r="N1113" s="16">
        <f t="shared" ref="N1113:N1178" si="1454">D1113/L1113</f>
        <v>89288.131931441734</v>
      </c>
      <c r="O1113" s="16">
        <f t="shared" ref="O1113:O1178" si="1455">E1113/M1113</f>
        <v>110939.31259327904</v>
      </c>
      <c r="P1113" s="22">
        <f t="shared" si="1405"/>
        <v>14.050933812384143</v>
      </c>
      <c r="Q1113" s="11">
        <f t="shared" si="1406"/>
        <v>5446.4550829176715</v>
      </c>
      <c r="R1113" s="7">
        <f t="shared" si="1409"/>
        <v>1093</v>
      </c>
      <c r="S1113" s="11">
        <f t="shared" si="1407"/>
        <v>8112.3777447300718</v>
      </c>
      <c r="T1113" s="11">
        <f t="shared" si="1408"/>
        <v>10546.091068149093</v>
      </c>
      <c r="U1113" s="4">
        <v>9</v>
      </c>
      <c r="V1113" s="4">
        <v>7</v>
      </c>
      <c r="AB1113" s="4">
        <f t="shared" ref="AB1113:AB1178" si="1456">SUM(U1113:AA1113)</f>
        <v>16</v>
      </c>
      <c r="AC1113" s="3">
        <f t="shared" si="1396"/>
        <v>18</v>
      </c>
      <c r="AD1113" s="42">
        <f t="shared" si="1397"/>
        <v>30.88</v>
      </c>
      <c r="AE1113" s="3">
        <f t="shared" si="1398"/>
        <v>59</v>
      </c>
      <c r="AF1113" s="42">
        <f t="shared" si="1399"/>
        <v>33.954000000000001</v>
      </c>
      <c r="AJ1113" s="3">
        <v>8</v>
      </c>
      <c r="AL1113" t="s">
        <v>2615</v>
      </c>
    </row>
    <row r="1114" spans="1:38" x14ac:dyDescent="0.2">
      <c r="B1114" s="4">
        <v>8</v>
      </c>
      <c r="C1114" s="13" t="s">
        <v>1472</v>
      </c>
      <c r="D1114" s="29">
        <v>1653150</v>
      </c>
      <c r="E1114" s="29">
        <v>6615425</v>
      </c>
      <c r="F1114" s="23">
        <v>18</v>
      </c>
      <c r="G1114" s="10">
        <v>31</v>
      </c>
      <c r="H1114" s="38">
        <v>12.18</v>
      </c>
      <c r="I1114" s="8">
        <v>59</v>
      </c>
      <c r="J1114" s="8">
        <v>37</v>
      </c>
      <c r="K1114" s="17">
        <v>50.4</v>
      </c>
      <c r="L1114" s="20">
        <f t="shared" ref="L1114:L1116" si="1457">(H1114/60+G1114)/60+F1114</f>
        <v>18.520050000000001</v>
      </c>
      <c r="M1114" s="20">
        <f t="shared" ref="M1114:M1116" si="1458">(K1114/60+J1114)/60+I1114</f>
        <v>59.63066666666667</v>
      </c>
      <c r="N1114" s="16">
        <f t="shared" ref="N1114:N1116" si="1459">D1114/L1114</f>
        <v>89262.717973223611</v>
      </c>
      <c r="O1114" s="16">
        <f t="shared" ref="O1114:O1116" si="1460">E1114/M1114</f>
        <v>110939.98054692216</v>
      </c>
      <c r="P1114" s="22">
        <f t="shared" si="1405"/>
        <v>7.2250069204119107</v>
      </c>
      <c r="Q1114" s="11">
        <f t="shared" si="1406"/>
        <v>5453.6800898380834</v>
      </c>
      <c r="R1114" s="7">
        <f t="shared" si="1409"/>
        <v>1094</v>
      </c>
      <c r="S1114" s="11">
        <f t="shared" si="1407"/>
        <v>8115.7140642197437</v>
      </c>
      <c r="T1114" s="11">
        <f t="shared" si="1408"/>
        <v>10550.428283485668</v>
      </c>
      <c r="AB1114" s="4">
        <f t="shared" si="1456"/>
        <v>0</v>
      </c>
      <c r="AC1114" s="3">
        <f t="shared" si="1396"/>
        <v>18</v>
      </c>
      <c r="AD1114" s="42">
        <f t="shared" si="1397"/>
        <v>31.202999999999999</v>
      </c>
      <c r="AE1114" s="3">
        <f t="shared" si="1398"/>
        <v>59</v>
      </c>
      <c r="AF1114" s="42">
        <f t="shared" si="1399"/>
        <v>37.840000000000003</v>
      </c>
      <c r="AJ1114" s="3">
        <v>9</v>
      </c>
      <c r="AK1114" s="57" t="s">
        <v>2296</v>
      </c>
      <c r="AL1114" t="s">
        <v>170</v>
      </c>
    </row>
    <row r="1115" spans="1:38" x14ac:dyDescent="0.2">
      <c r="B1115" s="4">
        <v>9</v>
      </c>
      <c r="C1115" s="13" t="s">
        <v>1484</v>
      </c>
      <c r="D1115" s="29">
        <v>1650291</v>
      </c>
      <c r="E1115" s="29">
        <v>6622569</v>
      </c>
      <c r="F1115" s="23">
        <v>18</v>
      </c>
      <c r="G1115" s="10">
        <v>28</v>
      </c>
      <c r="H1115" s="38">
        <v>28.26</v>
      </c>
      <c r="I1115" s="8">
        <v>59</v>
      </c>
      <c r="J1115" s="8">
        <v>41</v>
      </c>
      <c r="K1115" s="17">
        <v>44.76</v>
      </c>
      <c r="L1115" s="20">
        <f t="shared" si="1457"/>
        <v>18.474516666666666</v>
      </c>
      <c r="M1115" s="20">
        <f t="shared" si="1458"/>
        <v>59.695766666666664</v>
      </c>
      <c r="N1115" s="16">
        <f t="shared" si="1459"/>
        <v>89327.966180441348</v>
      </c>
      <c r="O1115" s="16">
        <f t="shared" si="1460"/>
        <v>110938.67069300839</v>
      </c>
      <c r="P1115" s="22">
        <f t="shared" si="1405"/>
        <v>7.6948435331720688</v>
      </c>
      <c r="Q1115" s="11">
        <f t="shared" si="1406"/>
        <v>5461.3749333712558</v>
      </c>
      <c r="R1115" s="7">
        <f t="shared" si="1409"/>
        <v>1095</v>
      </c>
      <c r="S1115" s="11">
        <f t="shared" si="1407"/>
        <v>8119.7428233136106</v>
      </c>
      <c r="T1115" s="11">
        <f t="shared" si="1408"/>
        <v>10555.665670307693</v>
      </c>
      <c r="U1115" s="4">
        <v>9</v>
      </c>
      <c r="V1115" s="4">
        <v>9</v>
      </c>
      <c r="W1115" s="4">
        <v>7</v>
      </c>
      <c r="AB1115" s="4">
        <f t="shared" ref="AB1115" si="1461">SUM(U1115:AA1115)</f>
        <v>25</v>
      </c>
      <c r="AC1115" s="3">
        <f t="shared" ref="AC1115:AC1182" si="1462">F1115</f>
        <v>18</v>
      </c>
      <c r="AD1115" s="42">
        <f t="shared" ref="AD1115:AD1182" si="1463">G1115+H1115/60</f>
        <v>28.471</v>
      </c>
      <c r="AE1115" s="3">
        <f t="shared" ref="AE1115:AE1182" si="1464">I1115</f>
        <v>59</v>
      </c>
      <c r="AF1115" s="42">
        <f t="shared" ref="AF1115:AF1182" si="1465">J1115+K1115/60</f>
        <v>41.746000000000002</v>
      </c>
      <c r="AJ1115" s="3">
        <v>9</v>
      </c>
      <c r="AL1115" t="s">
        <v>2616</v>
      </c>
    </row>
    <row r="1116" spans="1:38" x14ac:dyDescent="0.2">
      <c r="A1116" s="4">
        <v>1</v>
      </c>
      <c r="B1116" s="4">
        <v>9</v>
      </c>
      <c r="C1116" s="13" t="s">
        <v>1474</v>
      </c>
      <c r="D1116" s="29">
        <v>1645209</v>
      </c>
      <c r="E1116" s="29">
        <v>6628332</v>
      </c>
      <c r="F1116" s="23">
        <v>18</v>
      </c>
      <c r="G1116" s="10">
        <v>23</v>
      </c>
      <c r="H1116" s="38">
        <v>18.059999999999999</v>
      </c>
      <c r="I1116" s="8">
        <v>59</v>
      </c>
      <c r="J1116" s="8">
        <v>44</v>
      </c>
      <c r="K1116" s="17">
        <v>57.3</v>
      </c>
      <c r="L1116" s="20">
        <f t="shared" si="1457"/>
        <v>18.388349999999999</v>
      </c>
      <c r="M1116" s="20">
        <f t="shared" si="1458"/>
        <v>59.749250000000004</v>
      </c>
      <c r="N1116" s="16">
        <f t="shared" si="1459"/>
        <v>89470.180848200092</v>
      </c>
      <c r="O1116" s="16">
        <f t="shared" si="1460"/>
        <v>110935.81927806625</v>
      </c>
      <c r="P1116" s="22">
        <f t="shared" si="1405"/>
        <v>7.6836770494340794</v>
      </c>
      <c r="Q1116" s="11">
        <f t="shared" si="1406"/>
        <v>5469.0586104206895</v>
      </c>
      <c r="R1116" s="7">
        <f t="shared" si="1409"/>
        <v>1096</v>
      </c>
      <c r="S1116" s="11">
        <f t="shared" si="1407"/>
        <v>8123.7476439460606</v>
      </c>
      <c r="T1116" s="11">
        <f t="shared" si="1408"/>
        <v>10560.871937129879</v>
      </c>
      <c r="AB1116" s="4">
        <f t="shared" si="1456"/>
        <v>0</v>
      </c>
      <c r="AC1116" s="3">
        <f t="shared" si="1462"/>
        <v>18</v>
      </c>
      <c r="AD1116" s="42">
        <f t="shared" si="1463"/>
        <v>23.300999999999998</v>
      </c>
      <c r="AE1116" s="3">
        <f t="shared" si="1464"/>
        <v>59</v>
      </c>
      <c r="AF1116" s="42">
        <f t="shared" si="1465"/>
        <v>44.954999999999998</v>
      </c>
      <c r="AJ1116" s="3">
        <v>9</v>
      </c>
      <c r="AK1116" s="57" t="s">
        <v>2998</v>
      </c>
      <c r="AL1116" t="s">
        <v>191</v>
      </c>
    </row>
    <row r="1117" spans="1:38" x14ac:dyDescent="0.2">
      <c r="B1117" s="4">
        <v>9</v>
      </c>
      <c r="C1117" s="13" t="s">
        <v>2867</v>
      </c>
      <c r="D1117" s="29">
        <v>1645325</v>
      </c>
      <c r="E1117" s="29">
        <v>6628322</v>
      </c>
      <c r="F1117" s="23"/>
      <c r="G1117" s="10"/>
      <c r="H1117" s="38"/>
      <c r="I1117" s="8"/>
      <c r="J1117" s="8"/>
      <c r="K1117" s="17"/>
      <c r="L1117" s="20"/>
      <c r="M1117" s="20"/>
      <c r="N1117" s="16"/>
      <c r="O1117" s="16"/>
      <c r="P1117" s="22">
        <f t="shared" si="1405"/>
        <v>0.11643023662262307</v>
      </c>
      <c r="Q1117" s="11">
        <f t="shared" si="1406"/>
        <v>5469.1750406573119</v>
      </c>
      <c r="R1117" s="7">
        <f t="shared" si="1409"/>
        <v>1097</v>
      </c>
      <c r="S1117" s="11">
        <f t="shared" si="1407"/>
        <v>8116.5150102006419</v>
      </c>
      <c r="T1117" s="11">
        <f t="shared" si="1408"/>
        <v>10551.469513260834</v>
      </c>
      <c r="AB1117" s="4">
        <f t="shared" ref="AB1117" si="1466">SUM(U1117:AA1117)</f>
        <v>0</v>
      </c>
      <c r="AC1117" s="3">
        <f t="shared" ref="AC1117" si="1467">F1117</f>
        <v>0</v>
      </c>
      <c r="AD1117" s="42">
        <f t="shared" ref="AD1117" si="1468">G1117+H1117/60</f>
        <v>0</v>
      </c>
      <c r="AE1117" s="3">
        <f t="shared" ref="AE1117" si="1469">I1117</f>
        <v>0</v>
      </c>
      <c r="AF1117" s="42">
        <f t="shared" ref="AF1117" si="1470">J1117+K1117/60</f>
        <v>0</v>
      </c>
      <c r="AJ1117" s="3">
        <v>9</v>
      </c>
      <c r="AL1117" t="s">
        <v>191</v>
      </c>
    </row>
    <row r="1118" spans="1:38" x14ac:dyDescent="0.2">
      <c r="B1118" s="4">
        <v>9</v>
      </c>
      <c r="C1118" s="13" t="s">
        <v>1475</v>
      </c>
      <c r="D1118" s="8">
        <v>1645280</v>
      </c>
      <c r="E1118" s="8">
        <v>6628330</v>
      </c>
      <c r="F1118" s="23">
        <v>18</v>
      </c>
      <c r="G1118" s="10">
        <v>23</v>
      </c>
      <c r="H1118" s="38">
        <v>22.56</v>
      </c>
      <c r="I1118" s="8">
        <v>59</v>
      </c>
      <c r="J1118" s="8">
        <v>44</v>
      </c>
      <c r="K1118" s="17">
        <v>57.12</v>
      </c>
      <c r="L1118" s="20">
        <f t="shared" si="1452"/>
        <v>18.389600000000002</v>
      </c>
      <c r="M1118" s="20">
        <f t="shared" si="1453"/>
        <v>59.749200000000002</v>
      </c>
      <c r="N1118" s="16">
        <f t="shared" si="1454"/>
        <v>89467.960151389911</v>
      </c>
      <c r="O1118" s="16">
        <f t="shared" si="1455"/>
        <v>110935.87863937927</v>
      </c>
      <c r="P1118" s="22">
        <f t="shared" si="1405"/>
        <v>4.5705579528105757E-2</v>
      </c>
      <c r="Q1118" s="11">
        <f t="shared" si="1406"/>
        <v>5469.2207462368397</v>
      </c>
      <c r="R1118" s="7">
        <f t="shared" si="1409"/>
        <v>1098</v>
      </c>
      <c r="S1118" s="11">
        <f t="shared" si="1407"/>
        <v>8109.1906874987026</v>
      </c>
      <c r="T1118" s="11">
        <f t="shared" si="1408"/>
        <v>10541.947893748315</v>
      </c>
      <c r="AB1118" s="4">
        <f t="shared" si="1456"/>
        <v>0</v>
      </c>
      <c r="AC1118" s="3">
        <f t="shared" si="1462"/>
        <v>18</v>
      </c>
      <c r="AD1118" s="42">
        <f t="shared" si="1463"/>
        <v>23.376000000000001</v>
      </c>
      <c r="AE1118" s="3">
        <f t="shared" si="1464"/>
        <v>59</v>
      </c>
      <c r="AF1118" s="42">
        <f t="shared" si="1465"/>
        <v>44.951999999999998</v>
      </c>
      <c r="AJ1118" s="3">
        <v>9</v>
      </c>
      <c r="AL1118" t="s">
        <v>191</v>
      </c>
    </row>
    <row r="1119" spans="1:38" x14ac:dyDescent="0.2">
      <c r="A1119" s="4">
        <v>1</v>
      </c>
      <c r="B1119" s="4">
        <v>9</v>
      </c>
      <c r="C1119" s="13" t="s">
        <v>1476</v>
      </c>
      <c r="D1119" s="29">
        <v>1648726</v>
      </c>
      <c r="E1119" s="29">
        <v>6626906</v>
      </c>
      <c r="F1119" s="23">
        <v>18</v>
      </c>
      <c r="G1119" s="10">
        <v>26</v>
      </c>
      <c r="H1119" s="38">
        <v>59.34</v>
      </c>
      <c r="I1119" s="8">
        <v>59</v>
      </c>
      <c r="J1119" s="8">
        <v>44</v>
      </c>
      <c r="K1119" s="17">
        <v>6.78</v>
      </c>
      <c r="L1119" s="20">
        <f t="shared" si="1452"/>
        <v>18.449816666666667</v>
      </c>
      <c r="M1119" s="20">
        <f t="shared" si="1453"/>
        <v>59.735216666666666</v>
      </c>
      <c r="N1119" s="16">
        <f t="shared" si="1454"/>
        <v>89362.730794976276</v>
      </c>
      <c r="O1119" s="16">
        <f t="shared" si="1455"/>
        <v>110938.00892996398</v>
      </c>
      <c r="P1119" s="22">
        <f t="shared" si="1405"/>
        <v>3.7286313843017518</v>
      </c>
      <c r="Q1119" s="11">
        <f t="shared" si="1406"/>
        <v>5472.9493776211411</v>
      </c>
      <c r="R1119" s="7">
        <f t="shared" si="1409"/>
        <v>1099</v>
      </c>
      <c r="S1119" s="11">
        <f t="shared" si="1407"/>
        <v>8107.3353837736286</v>
      </c>
      <c r="T1119" s="11">
        <f t="shared" si="1408"/>
        <v>10539.535998905718</v>
      </c>
      <c r="V1119" s="4">
        <v>9</v>
      </c>
      <c r="AA1119" s="4">
        <v>9</v>
      </c>
      <c r="AB1119" s="4">
        <f>SUM(U1119:AA1119)+31</f>
        <v>49</v>
      </c>
      <c r="AC1119" s="3">
        <f t="shared" si="1462"/>
        <v>18</v>
      </c>
      <c r="AD1119" s="42">
        <f t="shared" si="1463"/>
        <v>26.989000000000001</v>
      </c>
      <c r="AE1119" s="3">
        <f t="shared" si="1464"/>
        <v>59</v>
      </c>
      <c r="AF1119" s="42">
        <f t="shared" si="1465"/>
        <v>44.113</v>
      </c>
      <c r="AJ1119" s="3">
        <v>9</v>
      </c>
      <c r="AK1119" s="3">
        <v>1</v>
      </c>
      <c r="AL1119" t="s">
        <v>2617</v>
      </c>
    </row>
    <row r="1120" spans="1:38" x14ac:dyDescent="0.2">
      <c r="A1120" s="4">
        <v>1</v>
      </c>
      <c r="B1120" s="4">
        <v>9</v>
      </c>
      <c r="C1120" s="13" t="s">
        <v>1477</v>
      </c>
      <c r="D1120" s="29">
        <v>1653212</v>
      </c>
      <c r="E1120" s="29">
        <v>6627628</v>
      </c>
      <c r="F1120" s="23">
        <v>18</v>
      </c>
      <c r="G1120" s="10">
        <v>31</v>
      </c>
      <c r="H1120" s="38">
        <v>48.06</v>
      </c>
      <c r="I1120" s="8">
        <v>59</v>
      </c>
      <c r="J1120" s="8">
        <v>44</v>
      </c>
      <c r="K1120" s="17">
        <v>24.24</v>
      </c>
      <c r="L1120" s="20">
        <f t="shared" si="1452"/>
        <v>18.530016666666668</v>
      </c>
      <c r="M1120" s="20">
        <f t="shared" si="1453"/>
        <v>59.740066666666664</v>
      </c>
      <c r="N1120" s="16">
        <f t="shared" si="1454"/>
        <v>89218.052511195783</v>
      </c>
      <c r="O1120" s="16">
        <f t="shared" si="1455"/>
        <v>110941.08811395145</v>
      </c>
      <c r="P1120" s="22">
        <f t="shared" si="1405"/>
        <v>4.5437297454844296</v>
      </c>
      <c r="Q1120" s="11">
        <f t="shared" si="1406"/>
        <v>5477.4931073666257</v>
      </c>
      <c r="R1120" s="7">
        <f t="shared" si="1409"/>
        <v>1100</v>
      </c>
      <c r="S1120" s="11">
        <f t="shared" si="1407"/>
        <v>8106.6897989026065</v>
      </c>
      <c r="T1120" s="11">
        <f t="shared" si="1408"/>
        <v>10538.69673857339</v>
      </c>
      <c r="V1120" s="4">
        <v>9</v>
      </c>
      <c r="Y1120" s="4">
        <v>9</v>
      </c>
      <c r="AB1120" s="4">
        <f>SUM(U1120:AA1120)+20</f>
        <v>38</v>
      </c>
      <c r="AC1120" s="3">
        <f t="shared" si="1462"/>
        <v>18</v>
      </c>
      <c r="AD1120" s="42">
        <f t="shared" si="1463"/>
        <v>31.800999999999998</v>
      </c>
      <c r="AE1120" s="3">
        <f t="shared" si="1464"/>
        <v>59</v>
      </c>
      <c r="AF1120" s="42">
        <f t="shared" si="1465"/>
        <v>44.404000000000003</v>
      </c>
      <c r="AJ1120" s="3">
        <v>9</v>
      </c>
      <c r="AK1120" s="3">
        <v>1</v>
      </c>
      <c r="AL1120" t="s">
        <v>2618</v>
      </c>
    </row>
    <row r="1121" spans="1:38" x14ac:dyDescent="0.2">
      <c r="A1121" s="4">
        <v>1</v>
      </c>
      <c r="B1121" s="4">
        <v>9</v>
      </c>
      <c r="C1121" s="13" t="s">
        <v>1478</v>
      </c>
      <c r="D1121" s="8">
        <v>1653200</v>
      </c>
      <c r="E1121" s="8">
        <v>6627640</v>
      </c>
      <c r="F1121" s="23">
        <v>18</v>
      </c>
      <c r="G1121" s="10">
        <v>31</v>
      </c>
      <c r="H1121" s="38">
        <v>47.34</v>
      </c>
      <c r="I1121" s="8">
        <v>59</v>
      </c>
      <c r="J1121" s="8">
        <v>44</v>
      </c>
      <c r="K1121" s="17">
        <v>24.66</v>
      </c>
      <c r="L1121" s="20">
        <f t="shared" si="1452"/>
        <v>18.529816666666665</v>
      </c>
      <c r="M1121" s="20">
        <f t="shared" si="1453"/>
        <v>59.740183333333334</v>
      </c>
      <c r="N1121" s="16">
        <f t="shared" si="1454"/>
        <v>89218.367873760231</v>
      </c>
      <c r="O1121" s="16">
        <f t="shared" si="1455"/>
        <v>110941.07232680627</v>
      </c>
      <c r="P1121" s="22">
        <f t="shared" si="1405"/>
        <v>1.6970562748477139E-2</v>
      </c>
      <c r="Q1121" s="11">
        <f t="shared" si="1406"/>
        <v>5477.5100779293743</v>
      </c>
      <c r="R1121" s="7">
        <f t="shared" si="1409"/>
        <v>1101</v>
      </c>
      <c r="S1121" s="11">
        <f t="shared" si="1407"/>
        <v>8099.3518681825808</v>
      </c>
      <c r="T1121" s="11">
        <f t="shared" si="1408"/>
        <v>10529.157428637356</v>
      </c>
      <c r="AB1121" s="4">
        <f t="shared" si="1456"/>
        <v>0</v>
      </c>
      <c r="AC1121" s="3">
        <f t="shared" si="1462"/>
        <v>18</v>
      </c>
      <c r="AD1121" s="42">
        <f t="shared" si="1463"/>
        <v>31.789000000000001</v>
      </c>
      <c r="AE1121" s="3">
        <f t="shared" si="1464"/>
        <v>59</v>
      </c>
      <c r="AF1121" s="42">
        <f t="shared" si="1465"/>
        <v>44.411000000000001</v>
      </c>
      <c r="AJ1121" s="3">
        <v>9</v>
      </c>
      <c r="AK1121" s="57" t="s">
        <v>2296</v>
      </c>
      <c r="AL1121" t="s">
        <v>358</v>
      </c>
    </row>
    <row r="1122" spans="1:38" x14ac:dyDescent="0.2">
      <c r="B1122" s="4">
        <v>9</v>
      </c>
      <c r="C1122" s="13" t="s">
        <v>2620</v>
      </c>
      <c r="D1122" s="29">
        <v>1653206</v>
      </c>
      <c r="E1122" s="29">
        <v>6627662</v>
      </c>
      <c r="F1122" s="23"/>
      <c r="G1122" s="10"/>
      <c r="H1122" s="38"/>
      <c r="I1122" s="8"/>
      <c r="J1122" s="8"/>
      <c r="K1122" s="17"/>
      <c r="L1122" s="20"/>
      <c r="M1122" s="20"/>
      <c r="N1122" s="16"/>
      <c r="O1122" s="16"/>
      <c r="P1122" s="22">
        <f t="shared" si="1405"/>
        <v>2.2803508501982758E-2</v>
      </c>
      <c r="Q1122" s="11">
        <f t="shared" si="1406"/>
        <v>5477.5328814378763</v>
      </c>
      <c r="R1122" s="7">
        <f t="shared" si="1409"/>
        <v>1102</v>
      </c>
      <c r="S1122" s="11">
        <f t="shared" si="1407"/>
        <v>8092.0358720334507</v>
      </c>
      <c r="T1122" s="11">
        <f t="shared" si="1408"/>
        <v>10519.646633643486</v>
      </c>
      <c r="V1122" s="4">
        <v>9</v>
      </c>
      <c r="Y1122" s="4">
        <v>9</v>
      </c>
      <c r="AB1122" s="4">
        <f t="shared" ref="AB1122" si="1471">SUM(U1122:AA1122)</f>
        <v>18</v>
      </c>
      <c r="AC1122" s="3">
        <f t="shared" ref="AC1122" si="1472">F1122</f>
        <v>0</v>
      </c>
      <c r="AD1122" s="42">
        <f t="shared" ref="AD1122" si="1473">G1122+H1122/60</f>
        <v>0</v>
      </c>
      <c r="AE1122" s="3">
        <f t="shared" ref="AE1122" si="1474">I1122</f>
        <v>0</v>
      </c>
      <c r="AF1122" s="42">
        <f t="shared" ref="AF1122" si="1475">J1122+K1122/60</f>
        <v>0</v>
      </c>
      <c r="AJ1122" s="3">
        <v>9</v>
      </c>
      <c r="AL1122" t="s">
        <v>2621</v>
      </c>
    </row>
    <row r="1123" spans="1:38" x14ac:dyDescent="0.2">
      <c r="B1123" s="4">
        <v>9</v>
      </c>
      <c r="C1123" s="13" t="s">
        <v>1479</v>
      </c>
      <c r="D1123" s="29">
        <v>1653209</v>
      </c>
      <c r="E1123" s="29">
        <v>6627662</v>
      </c>
      <c r="F1123" s="23">
        <v>18</v>
      </c>
      <c r="G1123" s="10">
        <v>31</v>
      </c>
      <c r="H1123" s="38">
        <v>48</v>
      </c>
      <c r="I1123" s="8">
        <v>59</v>
      </c>
      <c r="J1123" s="8">
        <v>44</v>
      </c>
      <c r="K1123" s="17">
        <v>25.32</v>
      </c>
      <c r="L1123" s="20">
        <f t="shared" si="1452"/>
        <v>18.53</v>
      </c>
      <c r="M1123" s="20">
        <f t="shared" si="1453"/>
        <v>59.740366666666667</v>
      </c>
      <c r="N1123" s="16">
        <f t="shared" si="1454"/>
        <v>89217.970858067987</v>
      </c>
      <c r="O1123" s="16">
        <f t="shared" si="1455"/>
        <v>110941.10012716136</v>
      </c>
      <c r="P1123" s="22">
        <f t="shared" si="1405"/>
        <v>3.0000000000000001E-3</v>
      </c>
      <c r="Q1123" s="11">
        <f t="shared" si="1406"/>
        <v>5477.535881437876</v>
      </c>
      <c r="R1123" s="7">
        <f t="shared" si="1409"/>
        <v>1103</v>
      </c>
      <c r="S1123" s="11">
        <f t="shared" si="1407"/>
        <v>8084.7039120406725</v>
      </c>
      <c r="T1123" s="11">
        <f t="shared" si="1408"/>
        <v>10510.115085652875</v>
      </c>
      <c r="AA1123" s="4">
        <v>9</v>
      </c>
      <c r="AB1123" s="4">
        <f t="shared" si="1456"/>
        <v>9</v>
      </c>
      <c r="AC1123" s="3">
        <f t="shared" si="1462"/>
        <v>18</v>
      </c>
      <c r="AD1123" s="42">
        <f t="shared" si="1463"/>
        <v>31.8</v>
      </c>
      <c r="AE1123" s="3">
        <f t="shared" si="1464"/>
        <v>59</v>
      </c>
      <c r="AF1123" s="42">
        <f t="shared" si="1465"/>
        <v>44.421999999999997</v>
      </c>
      <c r="AJ1123" s="3">
        <v>9</v>
      </c>
      <c r="AL1123" t="s">
        <v>2619</v>
      </c>
    </row>
    <row r="1124" spans="1:38" x14ac:dyDescent="0.2">
      <c r="B1124" s="4">
        <v>8</v>
      </c>
      <c r="C1124" s="13" t="s">
        <v>1480</v>
      </c>
      <c r="D1124" s="29">
        <v>1653218</v>
      </c>
      <c r="E1124" s="29">
        <v>6627640</v>
      </c>
      <c r="F1124" s="23">
        <v>18</v>
      </c>
      <c r="G1124" s="10">
        <v>31</v>
      </c>
      <c r="H1124" s="38">
        <v>48.48</v>
      </c>
      <c r="I1124" s="8">
        <v>59</v>
      </c>
      <c r="J1124" s="8">
        <v>44</v>
      </c>
      <c r="K1124" s="17">
        <v>24.6</v>
      </c>
      <c r="L1124" s="20">
        <f t="shared" si="1452"/>
        <v>18.530133333333332</v>
      </c>
      <c r="M1124" s="20">
        <f t="shared" si="1453"/>
        <v>59.740166666666667</v>
      </c>
      <c r="N1124" s="16">
        <f t="shared" si="1454"/>
        <v>89217.814586691238</v>
      </c>
      <c r="O1124" s="16">
        <f t="shared" si="1455"/>
        <v>110941.10327780583</v>
      </c>
      <c r="P1124" s="22">
        <f t="shared" ref="P1124:P1187" si="1476">SQRT(POWER(D1124-D1123,2)+POWER(E1124-E1123,2))/1000</f>
        <v>2.3769728648009428E-2</v>
      </c>
      <c r="Q1124" s="11">
        <f t="shared" ref="Q1124:Q1187" si="1477">Q1123+P1124</f>
        <v>5477.5596511665244</v>
      </c>
      <c r="R1124" s="7">
        <f t="shared" si="1409"/>
        <v>1104</v>
      </c>
      <c r="S1124" s="11">
        <f t="shared" ref="S1124:S1187" si="1478">Q1124/R1124*1628</f>
        <v>8077.4158624086058</v>
      </c>
      <c r="T1124" s="11">
        <f t="shared" ref="T1124:T1187" si="1479">S1124*1.3</f>
        <v>10500.640621131188</v>
      </c>
      <c r="AA1124" s="4">
        <v>9</v>
      </c>
      <c r="AB1124" s="4">
        <f t="shared" si="1456"/>
        <v>9</v>
      </c>
      <c r="AC1124" s="3">
        <f t="shared" si="1462"/>
        <v>18</v>
      </c>
      <c r="AD1124" s="42">
        <f t="shared" si="1463"/>
        <v>31.808</v>
      </c>
      <c r="AE1124" s="3">
        <f t="shared" si="1464"/>
        <v>59</v>
      </c>
      <c r="AF1124" s="42">
        <f t="shared" si="1465"/>
        <v>44.41</v>
      </c>
      <c r="AJ1124" s="3">
        <v>9</v>
      </c>
      <c r="AK1124" s="57" t="s">
        <v>2296</v>
      </c>
      <c r="AL1124" t="s">
        <v>358</v>
      </c>
    </row>
    <row r="1125" spans="1:38" x14ac:dyDescent="0.2">
      <c r="B1125" s="4">
        <v>8</v>
      </c>
      <c r="C1125" s="13" t="s">
        <v>1481</v>
      </c>
      <c r="D1125" s="29">
        <v>1653218</v>
      </c>
      <c r="E1125" s="29">
        <v>6627640</v>
      </c>
      <c r="F1125" s="23">
        <v>18</v>
      </c>
      <c r="G1125" s="10">
        <v>31</v>
      </c>
      <c r="H1125" s="38">
        <v>48.48</v>
      </c>
      <c r="I1125" s="8">
        <v>59</v>
      </c>
      <c r="J1125" s="8">
        <v>44</v>
      </c>
      <c r="K1125" s="17">
        <v>24.6</v>
      </c>
      <c r="L1125" s="20">
        <f t="shared" si="1452"/>
        <v>18.530133333333332</v>
      </c>
      <c r="M1125" s="20">
        <f t="shared" si="1453"/>
        <v>59.740166666666667</v>
      </c>
      <c r="N1125" s="16">
        <f t="shared" si="1454"/>
        <v>89217.814586691238</v>
      </c>
      <c r="O1125" s="16">
        <f t="shared" si="1455"/>
        <v>110941.10327780583</v>
      </c>
      <c r="P1125" s="22">
        <f t="shared" si="1476"/>
        <v>0</v>
      </c>
      <c r="Q1125" s="11">
        <f t="shared" si="1477"/>
        <v>5477.5596511665244</v>
      </c>
      <c r="R1125" s="7">
        <f t="shared" si="1409"/>
        <v>1105</v>
      </c>
      <c r="S1125" s="11">
        <f t="shared" si="1478"/>
        <v>8070.1059838000911</v>
      </c>
      <c r="T1125" s="11">
        <f t="shared" si="1479"/>
        <v>10491.137778940119</v>
      </c>
      <c r="AB1125" s="4">
        <f t="shared" si="1456"/>
        <v>0</v>
      </c>
      <c r="AC1125" s="3">
        <f t="shared" si="1462"/>
        <v>18</v>
      </c>
      <c r="AD1125" s="42">
        <f t="shared" si="1463"/>
        <v>31.808</v>
      </c>
      <c r="AE1125" s="3">
        <f t="shared" si="1464"/>
        <v>59</v>
      </c>
      <c r="AF1125" s="42">
        <f t="shared" si="1465"/>
        <v>44.41</v>
      </c>
      <c r="AJ1125" s="3">
        <v>9</v>
      </c>
      <c r="AK1125" s="57" t="s">
        <v>2296</v>
      </c>
      <c r="AL1125" t="s">
        <v>358</v>
      </c>
    </row>
    <row r="1126" spans="1:38" x14ac:dyDescent="0.2">
      <c r="B1126" s="4">
        <v>8</v>
      </c>
      <c r="C1126" s="13" t="s">
        <v>1482</v>
      </c>
      <c r="D1126" s="29">
        <v>1653218</v>
      </c>
      <c r="E1126" s="29">
        <v>6627640</v>
      </c>
      <c r="F1126" s="23">
        <v>18</v>
      </c>
      <c r="G1126" s="10">
        <v>31</v>
      </c>
      <c r="H1126" s="38">
        <v>48.48</v>
      </c>
      <c r="I1126" s="8">
        <v>59</v>
      </c>
      <c r="J1126" s="8">
        <v>44</v>
      </c>
      <c r="K1126" s="17">
        <v>24.6</v>
      </c>
      <c r="L1126" s="20">
        <f t="shared" si="1452"/>
        <v>18.530133333333332</v>
      </c>
      <c r="M1126" s="20">
        <f t="shared" si="1453"/>
        <v>59.740166666666667</v>
      </c>
      <c r="N1126" s="16">
        <f t="shared" si="1454"/>
        <v>89217.814586691238</v>
      </c>
      <c r="O1126" s="16">
        <f t="shared" si="1455"/>
        <v>110941.10327780583</v>
      </c>
      <c r="P1126" s="22">
        <f t="shared" si="1476"/>
        <v>0</v>
      </c>
      <c r="Q1126" s="11">
        <f t="shared" si="1477"/>
        <v>5477.5596511665244</v>
      </c>
      <c r="R1126" s="7">
        <f t="shared" si="1409"/>
        <v>1106</v>
      </c>
      <c r="S1126" s="11">
        <f t="shared" si="1478"/>
        <v>8062.8093237785724</v>
      </c>
      <c r="T1126" s="11">
        <f t="shared" si="1479"/>
        <v>10481.652120912144</v>
      </c>
      <c r="AB1126" s="4">
        <f t="shared" si="1456"/>
        <v>0</v>
      </c>
      <c r="AC1126" s="3">
        <f t="shared" si="1462"/>
        <v>18</v>
      </c>
      <c r="AD1126" s="42">
        <f t="shared" si="1463"/>
        <v>31.808</v>
      </c>
      <c r="AE1126" s="3">
        <f t="shared" si="1464"/>
        <v>59</v>
      </c>
      <c r="AF1126" s="42">
        <f t="shared" si="1465"/>
        <v>44.41</v>
      </c>
      <c r="AJ1126" s="3">
        <v>9</v>
      </c>
      <c r="AK1126" s="57" t="s">
        <v>2296</v>
      </c>
      <c r="AL1126" t="s">
        <v>358</v>
      </c>
    </row>
    <row r="1127" spans="1:38" x14ac:dyDescent="0.2">
      <c r="A1127" s="4">
        <v>1</v>
      </c>
      <c r="B1127" s="4">
        <v>9</v>
      </c>
      <c r="C1127" s="13" t="s">
        <v>1483</v>
      </c>
      <c r="D1127" s="29">
        <v>1653026</v>
      </c>
      <c r="E1127" s="29">
        <v>6627908</v>
      </c>
      <c r="F1127" s="23">
        <v>18</v>
      </c>
      <c r="G1127" s="10">
        <v>31</v>
      </c>
      <c r="H1127" s="38">
        <v>36.9</v>
      </c>
      <c r="I1127" s="8">
        <v>59</v>
      </c>
      <c r="J1127" s="8">
        <v>44</v>
      </c>
      <c r="K1127" s="17">
        <v>33.54</v>
      </c>
      <c r="L1127" s="20">
        <f t="shared" si="1452"/>
        <v>18.526916666666665</v>
      </c>
      <c r="M1127" s="20">
        <f t="shared" si="1453"/>
        <v>59.742649999999998</v>
      </c>
      <c r="N1127" s="16">
        <f t="shared" si="1454"/>
        <v>89222.941396076887</v>
      </c>
      <c r="O1127" s="16">
        <f t="shared" si="1455"/>
        <v>110940.97767675188</v>
      </c>
      <c r="P1127" s="22">
        <f t="shared" si="1476"/>
        <v>0.32967863139730486</v>
      </c>
      <c r="Q1127" s="11">
        <f t="shared" si="1477"/>
        <v>5477.8893297979221</v>
      </c>
      <c r="R1127" s="7">
        <f t="shared" si="1409"/>
        <v>1107</v>
      </c>
      <c r="S1127" s="11">
        <f t="shared" si="1478"/>
        <v>8056.0106855564736</v>
      </c>
      <c r="T1127" s="11">
        <f t="shared" si="1479"/>
        <v>10472.813891223415</v>
      </c>
      <c r="AB1127" s="4">
        <f t="shared" si="1456"/>
        <v>0</v>
      </c>
      <c r="AC1127" s="3">
        <f t="shared" si="1462"/>
        <v>18</v>
      </c>
      <c r="AD1127" s="42">
        <f t="shared" si="1463"/>
        <v>31.614999999999998</v>
      </c>
      <c r="AE1127" s="3">
        <f t="shared" si="1464"/>
        <v>59</v>
      </c>
      <c r="AF1127" s="42">
        <f t="shared" si="1465"/>
        <v>44.558999999999997</v>
      </c>
      <c r="AJ1127" s="3">
        <v>9</v>
      </c>
      <c r="AL1127" t="s">
        <v>358</v>
      </c>
    </row>
    <row r="1128" spans="1:38" x14ac:dyDescent="0.2">
      <c r="A1128" s="4">
        <v>1</v>
      </c>
      <c r="B1128" s="4">
        <v>9</v>
      </c>
      <c r="C1128" s="13" t="s">
        <v>1485</v>
      </c>
      <c r="D1128" s="8">
        <v>1662090</v>
      </c>
      <c r="E1128" s="8">
        <v>6621280</v>
      </c>
      <c r="F1128" s="23">
        <v>18</v>
      </c>
      <c r="G1128" s="10">
        <v>40</v>
      </c>
      <c r="H1128" s="38">
        <v>58.08</v>
      </c>
      <c r="I1128" s="8">
        <v>59</v>
      </c>
      <c r="J1128" s="8">
        <v>40</v>
      </c>
      <c r="K1128" s="17">
        <v>47.22</v>
      </c>
      <c r="L1128" s="20">
        <f t="shared" si="1452"/>
        <v>18.6828</v>
      </c>
      <c r="M1128" s="20">
        <f t="shared" si="1453"/>
        <v>59.679783333333333</v>
      </c>
      <c r="N1128" s="16">
        <f t="shared" si="1454"/>
        <v>88963.645706211057</v>
      </c>
      <c r="O1128" s="16">
        <f t="shared" si="1455"/>
        <v>110946.78348642352</v>
      </c>
      <c r="P1128" s="22">
        <f t="shared" si="1476"/>
        <v>11.228823624939524</v>
      </c>
      <c r="Q1128" s="11">
        <f t="shared" si="1477"/>
        <v>5489.1181534228617</v>
      </c>
      <c r="R1128" s="7">
        <f t="shared" ref="R1128:R1191" si="1480">R1127+1</f>
        <v>1108</v>
      </c>
      <c r="S1128" s="11">
        <f t="shared" si="1478"/>
        <v>8065.2385864372009</v>
      </c>
      <c r="T1128" s="11">
        <f t="shared" si="1479"/>
        <v>10484.810162368361</v>
      </c>
      <c r="AB1128" s="4">
        <f t="shared" si="1456"/>
        <v>0</v>
      </c>
      <c r="AC1128" s="3">
        <f t="shared" si="1462"/>
        <v>18</v>
      </c>
      <c r="AD1128" s="42">
        <f t="shared" si="1463"/>
        <v>40.968000000000004</v>
      </c>
      <c r="AE1128" s="3">
        <f t="shared" si="1464"/>
        <v>59</v>
      </c>
      <c r="AF1128" s="42">
        <f t="shared" si="1465"/>
        <v>40.786999999999999</v>
      </c>
      <c r="AJ1128" s="3">
        <v>9</v>
      </c>
      <c r="AK1128" s="3">
        <v>1</v>
      </c>
      <c r="AL1128" t="s">
        <v>108</v>
      </c>
    </row>
    <row r="1129" spans="1:38" x14ac:dyDescent="0.2">
      <c r="A1129" s="4">
        <v>1</v>
      </c>
      <c r="B1129" s="4">
        <v>9</v>
      </c>
      <c r="C1129" s="13" t="s">
        <v>1486</v>
      </c>
      <c r="D1129" s="29">
        <v>1662998</v>
      </c>
      <c r="E1129" s="29">
        <v>6625665</v>
      </c>
      <c r="F1129" s="23">
        <v>18</v>
      </c>
      <c r="G1129" s="10">
        <v>42</v>
      </c>
      <c r="H1129" s="38">
        <v>8.2200000000000006</v>
      </c>
      <c r="I1129" s="8">
        <v>59</v>
      </c>
      <c r="J1129" s="8">
        <v>43</v>
      </c>
      <c r="K1129" s="17">
        <v>7.5</v>
      </c>
      <c r="L1129" s="20">
        <f t="shared" si="1452"/>
        <v>18.702283333333334</v>
      </c>
      <c r="M1129" s="20">
        <f t="shared" si="1453"/>
        <v>59.71875</v>
      </c>
      <c r="N1129" s="16">
        <f t="shared" si="1454"/>
        <v>88919.516957376865</v>
      </c>
      <c r="O1129" s="16">
        <f t="shared" si="1455"/>
        <v>110947.81789638933</v>
      </c>
      <c r="P1129" s="22">
        <f t="shared" si="1476"/>
        <v>4.478022889624393</v>
      </c>
      <c r="Q1129" s="11">
        <f t="shared" si="1477"/>
        <v>5493.596176312486</v>
      </c>
      <c r="R1129" s="7">
        <f t="shared" si="1480"/>
        <v>1109</v>
      </c>
      <c r="S1129" s="11">
        <f t="shared" si="1478"/>
        <v>8064.5397430448402</v>
      </c>
      <c r="T1129" s="11">
        <f t="shared" si="1479"/>
        <v>10483.901665958292</v>
      </c>
      <c r="AB1129" s="4">
        <f t="shared" si="1456"/>
        <v>0</v>
      </c>
      <c r="AC1129" s="3">
        <f t="shared" si="1462"/>
        <v>18</v>
      </c>
      <c r="AD1129" s="42">
        <f t="shared" si="1463"/>
        <v>42.137</v>
      </c>
      <c r="AE1129" s="3">
        <f t="shared" si="1464"/>
        <v>59</v>
      </c>
      <c r="AF1129" s="42">
        <f t="shared" si="1465"/>
        <v>43.125</v>
      </c>
      <c r="AG1129" s="4">
        <v>1</v>
      </c>
      <c r="AJ1129" s="3">
        <v>9</v>
      </c>
      <c r="AL1129" t="s">
        <v>282</v>
      </c>
    </row>
    <row r="1130" spans="1:38" x14ac:dyDescent="0.2">
      <c r="B1130" s="4">
        <v>7</v>
      </c>
      <c r="C1130" s="13" t="s">
        <v>1487</v>
      </c>
      <c r="D1130" s="29">
        <v>1663119</v>
      </c>
      <c r="E1130" s="29">
        <v>6628664</v>
      </c>
      <c r="F1130" s="23">
        <v>18</v>
      </c>
      <c r="G1130" s="10">
        <v>42</v>
      </c>
      <c r="H1130" s="38">
        <v>24.42</v>
      </c>
      <c r="I1130" s="8">
        <v>59</v>
      </c>
      <c r="J1130" s="8">
        <v>44</v>
      </c>
      <c r="K1130" s="17">
        <v>44.64</v>
      </c>
      <c r="L1130" s="20">
        <f t="shared" si="1452"/>
        <v>18.706783333333334</v>
      </c>
      <c r="M1130" s="20">
        <f t="shared" si="1453"/>
        <v>59.745733333333334</v>
      </c>
      <c r="N1130" s="16">
        <f t="shared" si="1454"/>
        <v>88904.595213679175</v>
      </c>
      <c r="O1130" s="16">
        <f t="shared" si="1455"/>
        <v>110947.905903462</v>
      </c>
      <c r="P1130" s="22">
        <f t="shared" si="1476"/>
        <v>3.0014399877392184</v>
      </c>
      <c r="Q1130" s="11">
        <f t="shared" si="1477"/>
        <v>5496.5976163002251</v>
      </c>
      <c r="R1130" s="7">
        <f t="shared" si="1480"/>
        <v>1110</v>
      </c>
      <c r="S1130" s="11">
        <f t="shared" si="1478"/>
        <v>8061.6765039069969</v>
      </c>
      <c r="T1130" s="11">
        <f t="shared" si="1479"/>
        <v>10480.179455079096</v>
      </c>
      <c r="AB1130" s="4">
        <f t="shared" si="1456"/>
        <v>0</v>
      </c>
      <c r="AC1130" s="3">
        <f t="shared" si="1462"/>
        <v>18</v>
      </c>
      <c r="AD1130" s="42">
        <f t="shared" si="1463"/>
        <v>42.406999999999996</v>
      </c>
      <c r="AE1130" s="3">
        <f t="shared" si="1464"/>
        <v>59</v>
      </c>
      <c r="AF1130" s="42">
        <f t="shared" si="1465"/>
        <v>44.744</v>
      </c>
      <c r="AG1130" s="4">
        <v>1</v>
      </c>
      <c r="AJ1130" s="3">
        <v>9</v>
      </c>
      <c r="AL1130" t="s">
        <v>281</v>
      </c>
    </row>
    <row r="1131" spans="1:38" x14ac:dyDescent="0.2">
      <c r="B1131" s="4">
        <v>9</v>
      </c>
      <c r="C1131" s="13" t="s">
        <v>1488</v>
      </c>
      <c r="D1131" s="29">
        <v>1659255</v>
      </c>
      <c r="E1131" s="29">
        <v>6631255</v>
      </c>
      <c r="F1131" s="23">
        <v>18</v>
      </c>
      <c r="G1131" s="10">
        <v>38</v>
      </c>
      <c r="H1131" s="38">
        <v>24.36</v>
      </c>
      <c r="I1131" s="8">
        <v>59</v>
      </c>
      <c r="J1131" s="8">
        <v>46</v>
      </c>
      <c r="K1131" s="17">
        <v>13.14</v>
      </c>
      <c r="L1131" s="20">
        <f t="shared" si="1452"/>
        <v>18.6401</v>
      </c>
      <c r="M1131" s="20">
        <f t="shared" si="1453"/>
        <v>59.770316666666666</v>
      </c>
      <c r="N1131" s="16">
        <f t="shared" si="1454"/>
        <v>89015.348630103908</v>
      </c>
      <c r="O1131" s="16">
        <f t="shared" si="1455"/>
        <v>110945.62267390809</v>
      </c>
      <c r="P1131" s="22">
        <f t="shared" si="1476"/>
        <v>4.6522872869159748</v>
      </c>
      <c r="Q1131" s="11">
        <f t="shared" si="1477"/>
        <v>5501.2499035871415</v>
      </c>
      <c r="R1131" s="7">
        <f t="shared" si="1480"/>
        <v>1111</v>
      </c>
      <c r="S1131" s="11">
        <f t="shared" si="1478"/>
        <v>8061.2374824841281</v>
      </c>
      <c r="T1131" s="11">
        <f t="shared" si="1479"/>
        <v>10479.608727229366</v>
      </c>
      <c r="AB1131" s="4">
        <f t="shared" si="1456"/>
        <v>0</v>
      </c>
      <c r="AC1131" s="3">
        <f t="shared" si="1462"/>
        <v>18</v>
      </c>
      <c r="AD1131" s="42">
        <f t="shared" si="1463"/>
        <v>38.405999999999999</v>
      </c>
      <c r="AE1131" s="3">
        <f t="shared" si="1464"/>
        <v>59</v>
      </c>
      <c r="AF1131" s="42">
        <f t="shared" si="1465"/>
        <v>46.219000000000001</v>
      </c>
      <c r="AJ1131" s="3">
        <v>9</v>
      </c>
      <c r="AK1131" s="57" t="s">
        <v>2296</v>
      </c>
      <c r="AL1131" t="s">
        <v>2622</v>
      </c>
    </row>
    <row r="1132" spans="1:38" x14ac:dyDescent="0.2">
      <c r="B1132" s="4">
        <v>9</v>
      </c>
      <c r="C1132" s="13" t="s">
        <v>2623</v>
      </c>
      <c r="D1132" s="29">
        <v>1658332</v>
      </c>
      <c r="E1132" s="29">
        <v>6632378</v>
      </c>
      <c r="F1132" s="23">
        <v>18</v>
      </c>
      <c r="G1132" s="10">
        <v>37</v>
      </c>
      <c r="H1132" s="38">
        <v>28.38</v>
      </c>
      <c r="I1132" s="8">
        <v>59</v>
      </c>
      <c r="J1132" s="8">
        <v>46</v>
      </c>
      <c r="K1132" s="17">
        <v>50.64</v>
      </c>
      <c r="L1132" s="20">
        <f t="shared" si="1452"/>
        <v>18.624549999999999</v>
      </c>
      <c r="M1132" s="20">
        <f t="shared" si="1453"/>
        <v>59.78073333333333</v>
      </c>
      <c r="N1132" s="16">
        <f t="shared" si="1454"/>
        <v>89040.111036239803</v>
      </c>
      <c r="O1132" s="16">
        <f t="shared" si="1455"/>
        <v>110945.07594977647</v>
      </c>
      <c r="P1132" s="22">
        <f t="shared" si="1476"/>
        <v>1.4536361305361118</v>
      </c>
      <c r="Q1132" s="11">
        <f t="shared" si="1477"/>
        <v>5502.7035397176778</v>
      </c>
      <c r="R1132" s="7">
        <f t="shared" si="1480"/>
        <v>1112</v>
      </c>
      <c r="S1132" s="11">
        <f t="shared" si="1478"/>
        <v>8056.11633332768</v>
      </c>
      <c r="T1132" s="11">
        <f t="shared" si="1479"/>
        <v>10472.951233325985</v>
      </c>
      <c r="U1132" s="4">
        <v>9</v>
      </c>
      <c r="AB1132" s="4">
        <f t="shared" si="1456"/>
        <v>9</v>
      </c>
      <c r="AC1132" s="3">
        <f t="shared" si="1462"/>
        <v>18</v>
      </c>
      <c r="AD1132" s="42">
        <f t="shared" si="1463"/>
        <v>37.472999999999999</v>
      </c>
      <c r="AE1132" s="3">
        <f t="shared" si="1464"/>
        <v>59</v>
      </c>
      <c r="AF1132" s="42">
        <f t="shared" si="1465"/>
        <v>46.844000000000001</v>
      </c>
      <c r="AJ1132" s="3">
        <v>9</v>
      </c>
      <c r="AL1132" t="s">
        <v>324</v>
      </c>
    </row>
    <row r="1133" spans="1:38" x14ac:dyDescent="0.2">
      <c r="B1133" s="4">
        <v>9</v>
      </c>
      <c r="C1133" s="13" t="s">
        <v>1489</v>
      </c>
      <c r="D1133" s="29">
        <v>1654332</v>
      </c>
      <c r="E1133" s="29">
        <v>6632443</v>
      </c>
      <c r="F1133" s="23">
        <v>18</v>
      </c>
      <c r="G1133" s="10">
        <v>33</v>
      </c>
      <c r="H1133" s="38">
        <v>12.48</v>
      </c>
      <c r="I1133" s="8">
        <v>59</v>
      </c>
      <c r="J1133" s="8">
        <v>46</v>
      </c>
      <c r="K1133" s="17">
        <v>58.14</v>
      </c>
      <c r="L1133" s="20">
        <f t="shared" si="1452"/>
        <v>18.553466666666665</v>
      </c>
      <c r="M1133" s="20">
        <f t="shared" si="1453"/>
        <v>59.782816666666669</v>
      </c>
      <c r="N1133" s="16">
        <f t="shared" si="1454"/>
        <v>89165.654576682893</v>
      </c>
      <c r="O1133" s="16">
        <f t="shared" si="1455"/>
        <v>110942.29696437297</v>
      </c>
      <c r="P1133" s="22">
        <f t="shared" si="1476"/>
        <v>4.0005280901401008</v>
      </c>
      <c r="Q1133" s="11">
        <f t="shared" si="1477"/>
        <v>5506.7040678078183</v>
      </c>
      <c r="R1133" s="7">
        <f t="shared" si="1480"/>
        <v>1113</v>
      </c>
      <c r="S1133" s="11">
        <f t="shared" si="1478"/>
        <v>8054.7297595607615</v>
      </c>
      <c r="T1133" s="11">
        <f t="shared" si="1479"/>
        <v>10471.148687428989</v>
      </c>
      <c r="W1133" s="4">
        <v>8</v>
      </c>
      <c r="AB1133" s="4">
        <f t="shared" si="1456"/>
        <v>8</v>
      </c>
      <c r="AC1133" s="3">
        <f t="shared" si="1462"/>
        <v>18</v>
      </c>
      <c r="AD1133" s="42">
        <f t="shared" si="1463"/>
        <v>33.207999999999998</v>
      </c>
      <c r="AE1133" s="3">
        <f t="shared" si="1464"/>
        <v>59</v>
      </c>
      <c r="AF1133" s="42">
        <f t="shared" si="1465"/>
        <v>46.969000000000001</v>
      </c>
      <c r="AJ1133" s="3">
        <v>9</v>
      </c>
      <c r="AK1133" s="3">
        <v>1</v>
      </c>
      <c r="AL1133" t="s">
        <v>355</v>
      </c>
    </row>
    <row r="1134" spans="1:38" x14ac:dyDescent="0.2">
      <c r="B1134" s="4">
        <v>9</v>
      </c>
      <c r="C1134" s="13" t="s">
        <v>1490</v>
      </c>
      <c r="D1134" s="8">
        <v>1654380</v>
      </c>
      <c r="E1134" s="8">
        <v>6632530</v>
      </c>
      <c r="F1134" s="23">
        <v>18</v>
      </c>
      <c r="G1134" s="10">
        <v>33</v>
      </c>
      <c r="H1134" s="38">
        <v>15.78</v>
      </c>
      <c r="I1134" s="8">
        <v>59</v>
      </c>
      <c r="J1134" s="8">
        <v>47</v>
      </c>
      <c r="K1134" s="17">
        <v>0.9</v>
      </c>
      <c r="L1134" s="20">
        <f t="shared" si="1452"/>
        <v>18.554383333333334</v>
      </c>
      <c r="M1134" s="20">
        <f t="shared" si="1453"/>
        <v>59.783583333333333</v>
      </c>
      <c r="N1134" s="16">
        <f t="shared" si="1454"/>
        <v>89163.836398047904</v>
      </c>
      <c r="O1134" s="16">
        <f t="shared" si="1455"/>
        <v>110942.32948565869</v>
      </c>
      <c r="P1134" s="22">
        <f t="shared" si="1476"/>
        <v>9.9362970970075168E-2</v>
      </c>
      <c r="Q1134" s="11">
        <f t="shared" si="1477"/>
        <v>5506.8034307787884</v>
      </c>
      <c r="R1134" s="7">
        <f t="shared" si="1480"/>
        <v>1114</v>
      </c>
      <c r="S1134" s="11">
        <f t="shared" si="1478"/>
        <v>8047.6445110483546</v>
      </c>
      <c r="T1134" s="11">
        <f t="shared" si="1479"/>
        <v>10461.937864362861</v>
      </c>
      <c r="AB1134" s="4">
        <f t="shared" si="1456"/>
        <v>0</v>
      </c>
      <c r="AC1134" s="3">
        <f t="shared" si="1462"/>
        <v>18</v>
      </c>
      <c r="AD1134" s="42">
        <f t="shared" si="1463"/>
        <v>33.262999999999998</v>
      </c>
      <c r="AE1134" s="3">
        <f t="shared" si="1464"/>
        <v>59</v>
      </c>
      <c r="AF1134" s="42">
        <f t="shared" si="1465"/>
        <v>47.015000000000001</v>
      </c>
      <c r="AJ1134" s="3">
        <v>9</v>
      </c>
      <c r="AK1134" s="3">
        <v>1</v>
      </c>
      <c r="AL1134" t="s">
        <v>355</v>
      </c>
    </row>
    <row r="1135" spans="1:38" x14ac:dyDescent="0.2">
      <c r="B1135" s="4">
        <v>7</v>
      </c>
      <c r="C1135" s="13" t="s">
        <v>1491</v>
      </c>
      <c r="D1135" s="29">
        <v>1654850</v>
      </c>
      <c r="E1135" s="29">
        <v>6632915</v>
      </c>
      <c r="F1135" s="23">
        <v>18</v>
      </c>
      <c r="G1135" s="10">
        <v>33</v>
      </c>
      <c r="H1135" s="38">
        <v>46.86</v>
      </c>
      <c r="I1135" s="8">
        <v>59</v>
      </c>
      <c r="J1135" s="8">
        <v>47</v>
      </c>
      <c r="K1135" s="17">
        <v>12.66</v>
      </c>
      <c r="L1135" s="20">
        <f t="shared" si="1452"/>
        <v>18.563016666666666</v>
      </c>
      <c r="M1135" s="20">
        <f t="shared" si="1453"/>
        <v>59.786850000000001</v>
      </c>
      <c r="N1135" s="16">
        <f t="shared" si="1454"/>
        <v>89147.687022852784</v>
      </c>
      <c r="O1135" s="16">
        <f t="shared" si="1455"/>
        <v>110942.7073010202</v>
      </c>
      <c r="P1135" s="22">
        <f t="shared" si="1476"/>
        <v>0.6075565817271672</v>
      </c>
      <c r="Q1135" s="11">
        <f t="shared" si="1477"/>
        <v>5507.4109873605157</v>
      </c>
      <c r="R1135" s="7">
        <f t="shared" si="1480"/>
        <v>1115</v>
      </c>
      <c r="S1135" s="11">
        <f t="shared" si="1478"/>
        <v>8041.3139797514978</v>
      </c>
      <c r="T1135" s="11">
        <f t="shared" si="1479"/>
        <v>10453.708173676947</v>
      </c>
      <c r="AB1135" s="4">
        <f t="shared" si="1456"/>
        <v>0</v>
      </c>
      <c r="AC1135" s="3">
        <f t="shared" si="1462"/>
        <v>18</v>
      </c>
      <c r="AD1135" s="42">
        <f t="shared" si="1463"/>
        <v>33.780999999999999</v>
      </c>
      <c r="AE1135" s="3">
        <f t="shared" si="1464"/>
        <v>59</v>
      </c>
      <c r="AF1135" s="42">
        <f t="shared" si="1465"/>
        <v>47.210999999999999</v>
      </c>
      <c r="AJ1135" s="3">
        <v>6</v>
      </c>
      <c r="AL1135" t="s">
        <v>354</v>
      </c>
    </row>
    <row r="1136" spans="1:38" x14ac:dyDescent="0.2">
      <c r="B1136" s="4">
        <v>9</v>
      </c>
      <c r="C1136" s="13" t="s">
        <v>1492</v>
      </c>
      <c r="D1136" s="29">
        <v>1654590</v>
      </c>
      <c r="E1136" s="29">
        <v>6635159</v>
      </c>
      <c r="F1136" s="23">
        <v>18</v>
      </c>
      <c r="G1136" s="10">
        <v>33</v>
      </c>
      <c r="H1136" s="38">
        <v>36.18</v>
      </c>
      <c r="I1136" s="8">
        <v>59</v>
      </c>
      <c r="J1136" s="8">
        <v>48</v>
      </c>
      <c r="K1136" s="17">
        <v>25.44</v>
      </c>
      <c r="L1136" s="20">
        <f t="shared" si="1452"/>
        <v>18.56005</v>
      </c>
      <c r="M1136" s="20">
        <f t="shared" si="1453"/>
        <v>59.807066666666664</v>
      </c>
      <c r="N1136" s="16">
        <f t="shared" si="1454"/>
        <v>89147.927942004462</v>
      </c>
      <c r="O1136" s="16">
        <f t="shared" si="1455"/>
        <v>110942.72583173003</v>
      </c>
      <c r="P1136" s="22">
        <f t="shared" si="1476"/>
        <v>2.259012173495309</v>
      </c>
      <c r="Q1136" s="11">
        <f t="shared" si="1477"/>
        <v>5509.6699995340114</v>
      </c>
      <c r="R1136" s="7">
        <f t="shared" si="1480"/>
        <v>1116</v>
      </c>
      <c r="S1136" s="11">
        <f t="shared" si="1478"/>
        <v>8037.4039061302601</v>
      </c>
      <c r="T1136" s="11">
        <f t="shared" si="1479"/>
        <v>10448.625077969338</v>
      </c>
      <c r="AB1136" s="4">
        <f t="shared" si="1456"/>
        <v>0</v>
      </c>
      <c r="AC1136" s="3">
        <f t="shared" si="1462"/>
        <v>18</v>
      </c>
      <c r="AD1136" s="42">
        <f t="shared" si="1463"/>
        <v>33.603000000000002</v>
      </c>
      <c r="AE1136" s="3">
        <f t="shared" si="1464"/>
        <v>59</v>
      </c>
      <c r="AF1136" s="42">
        <f t="shared" si="1465"/>
        <v>48.423999999999999</v>
      </c>
      <c r="AJ1136" s="3">
        <v>9</v>
      </c>
      <c r="AK1136" s="3">
        <v>1</v>
      </c>
      <c r="AL1136" t="s">
        <v>509</v>
      </c>
    </row>
    <row r="1137" spans="1:38" x14ac:dyDescent="0.2">
      <c r="B1137" s="4">
        <v>9</v>
      </c>
      <c r="C1137" s="13" t="s">
        <v>1493</v>
      </c>
      <c r="D1137" s="29">
        <v>1661647</v>
      </c>
      <c r="E1137" s="29">
        <v>6633706</v>
      </c>
      <c r="F1137" s="23">
        <v>18</v>
      </c>
      <c r="G1137" s="10">
        <v>41</v>
      </c>
      <c r="H1137" s="38">
        <v>4.26</v>
      </c>
      <c r="I1137" s="8">
        <v>59</v>
      </c>
      <c r="J1137" s="8">
        <v>47</v>
      </c>
      <c r="K1137" s="17">
        <v>28.92</v>
      </c>
      <c r="L1137" s="20">
        <f t="shared" si="1452"/>
        <v>18.684516666666667</v>
      </c>
      <c r="M1137" s="20">
        <f t="shared" si="1453"/>
        <v>59.791366666666669</v>
      </c>
      <c r="N1137" s="16">
        <f t="shared" si="1454"/>
        <v>88931.762573467684</v>
      </c>
      <c r="O1137" s="16">
        <f t="shared" si="1455"/>
        <v>110947.5559738</v>
      </c>
      <c r="P1137" s="22">
        <f t="shared" si="1476"/>
        <v>7.2050300485147183</v>
      </c>
      <c r="Q1137" s="11">
        <f t="shared" si="1477"/>
        <v>5516.8750295825257</v>
      </c>
      <c r="R1137" s="7">
        <f t="shared" si="1480"/>
        <v>1117</v>
      </c>
      <c r="S1137" s="11">
        <f t="shared" si="1478"/>
        <v>8040.7095328203686</v>
      </c>
      <c r="T1137" s="11">
        <f t="shared" si="1479"/>
        <v>10452.92239266648</v>
      </c>
      <c r="AB1137" s="4">
        <f t="shared" si="1456"/>
        <v>0</v>
      </c>
      <c r="AC1137" s="3">
        <f t="shared" si="1462"/>
        <v>18</v>
      </c>
      <c r="AD1137" s="42">
        <f t="shared" si="1463"/>
        <v>41.070999999999998</v>
      </c>
      <c r="AE1137" s="3">
        <f t="shared" si="1464"/>
        <v>59</v>
      </c>
      <c r="AF1137" s="42">
        <f t="shared" si="1465"/>
        <v>47.481999999999999</v>
      </c>
      <c r="AJ1137" s="3">
        <v>6</v>
      </c>
      <c r="AK1137" s="3">
        <v>1</v>
      </c>
      <c r="AL1137" t="s">
        <v>360</v>
      </c>
    </row>
    <row r="1138" spans="1:38" x14ac:dyDescent="0.2">
      <c r="B1138" s="4">
        <v>9</v>
      </c>
      <c r="C1138" s="13" t="s">
        <v>1494</v>
      </c>
      <c r="D1138" s="29">
        <v>1666288</v>
      </c>
      <c r="E1138" s="29">
        <v>6632606</v>
      </c>
      <c r="F1138" s="23">
        <v>18</v>
      </c>
      <c r="G1138" s="10">
        <v>45</v>
      </c>
      <c r="H1138" s="38">
        <v>58.26</v>
      </c>
      <c r="I1138" s="8">
        <v>59</v>
      </c>
      <c r="J1138" s="8">
        <v>46</v>
      </c>
      <c r="K1138" s="17">
        <v>46.8</v>
      </c>
      <c r="L1138" s="20">
        <f t="shared" si="1452"/>
        <v>18.766183333333334</v>
      </c>
      <c r="M1138" s="20">
        <f t="shared" si="1453"/>
        <v>59.779666666666664</v>
      </c>
      <c r="N1138" s="16">
        <f t="shared" si="1454"/>
        <v>88792.055923287538</v>
      </c>
      <c r="O1138" s="16">
        <f t="shared" si="1455"/>
        <v>110950.86958218792</v>
      </c>
      <c r="P1138" s="22">
        <f t="shared" si="1476"/>
        <v>4.7695787025690226</v>
      </c>
      <c r="Q1138" s="11">
        <f t="shared" si="1477"/>
        <v>5521.6446082850944</v>
      </c>
      <c r="R1138" s="7">
        <f t="shared" si="1480"/>
        <v>1118</v>
      </c>
      <c r="S1138" s="11">
        <f t="shared" si="1478"/>
        <v>8040.462810633393</v>
      </c>
      <c r="T1138" s="11">
        <f t="shared" si="1479"/>
        <v>10452.601653823411</v>
      </c>
      <c r="U1138" s="4">
        <v>9</v>
      </c>
      <c r="AB1138" s="4">
        <f t="shared" si="1456"/>
        <v>9</v>
      </c>
      <c r="AC1138" s="3">
        <f t="shared" si="1462"/>
        <v>18</v>
      </c>
      <c r="AD1138" s="42">
        <f t="shared" si="1463"/>
        <v>45.970999999999997</v>
      </c>
      <c r="AE1138" s="3">
        <f t="shared" si="1464"/>
        <v>59</v>
      </c>
      <c r="AF1138" s="42">
        <f t="shared" si="1465"/>
        <v>46.78</v>
      </c>
      <c r="AJ1138" s="3">
        <v>9</v>
      </c>
      <c r="AL1138" t="s">
        <v>347</v>
      </c>
    </row>
    <row r="1139" spans="1:38" x14ac:dyDescent="0.2">
      <c r="A1139" s="4">
        <v>1</v>
      </c>
      <c r="B1139" s="4">
        <v>9</v>
      </c>
      <c r="C1139" s="13" t="s">
        <v>1495</v>
      </c>
      <c r="D1139" s="8">
        <v>1664390</v>
      </c>
      <c r="E1139" s="8">
        <v>6638100</v>
      </c>
      <c r="F1139" s="23">
        <v>18</v>
      </c>
      <c r="G1139" s="10">
        <v>44</v>
      </c>
      <c r="H1139" s="38">
        <v>12.3</v>
      </c>
      <c r="I1139" s="8">
        <v>59</v>
      </c>
      <c r="J1139" s="8">
        <v>49</v>
      </c>
      <c r="K1139" s="17">
        <v>46.8</v>
      </c>
      <c r="L1139" s="20">
        <f t="shared" si="1452"/>
        <v>18.736750000000001</v>
      </c>
      <c r="M1139" s="20">
        <f t="shared" si="1453"/>
        <v>59.829666666666668</v>
      </c>
      <c r="N1139" s="16">
        <f t="shared" si="1454"/>
        <v>88830.240036292307</v>
      </c>
      <c r="O1139" s="16">
        <f t="shared" si="1455"/>
        <v>110949.97465025712</v>
      </c>
      <c r="P1139" s="22">
        <f t="shared" si="1476"/>
        <v>5.8126104290585312</v>
      </c>
      <c r="Q1139" s="11">
        <f t="shared" si="1477"/>
        <v>5527.457218714153</v>
      </c>
      <c r="R1139" s="7">
        <f t="shared" si="1480"/>
        <v>1119</v>
      </c>
      <c r="S1139" s="11">
        <f t="shared" si="1478"/>
        <v>8041.7340054214847</v>
      </c>
      <c r="T1139" s="11">
        <f t="shared" si="1479"/>
        <v>10454.25420704793</v>
      </c>
      <c r="AB1139" s="4">
        <f t="shared" si="1456"/>
        <v>0</v>
      </c>
      <c r="AC1139" s="3">
        <f t="shared" si="1462"/>
        <v>18</v>
      </c>
      <c r="AD1139" s="42">
        <f t="shared" si="1463"/>
        <v>44.204999999999998</v>
      </c>
      <c r="AE1139" s="3">
        <f t="shared" si="1464"/>
        <v>59</v>
      </c>
      <c r="AF1139" s="42">
        <f t="shared" si="1465"/>
        <v>49.78</v>
      </c>
      <c r="AJ1139" s="3">
        <v>9</v>
      </c>
      <c r="AL1139" t="s">
        <v>199</v>
      </c>
    </row>
    <row r="1140" spans="1:38" x14ac:dyDescent="0.2">
      <c r="B1140" s="4">
        <v>9</v>
      </c>
      <c r="C1140" s="13" t="s">
        <v>1496</v>
      </c>
      <c r="D1140" s="29">
        <v>1664395</v>
      </c>
      <c r="E1140" s="29">
        <v>6638093</v>
      </c>
      <c r="F1140" s="23">
        <v>18</v>
      </c>
      <c r="G1140" s="10">
        <v>44</v>
      </c>
      <c r="H1140" s="38">
        <v>12.66</v>
      </c>
      <c r="I1140" s="8">
        <v>59</v>
      </c>
      <c r="J1140" s="8">
        <v>49</v>
      </c>
      <c r="K1140" s="17">
        <v>46.56</v>
      </c>
      <c r="L1140" s="20">
        <f t="shared" si="1452"/>
        <v>18.73685</v>
      </c>
      <c r="M1140" s="20">
        <f t="shared" si="1453"/>
        <v>59.829599999999999</v>
      </c>
      <c r="N1140" s="16">
        <f t="shared" si="1454"/>
        <v>88830.03279633449</v>
      </c>
      <c r="O1140" s="16">
        <f t="shared" si="1455"/>
        <v>110949.98128016901</v>
      </c>
      <c r="P1140" s="22">
        <f t="shared" si="1476"/>
        <v>8.6023252670426268E-3</v>
      </c>
      <c r="Q1140" s="11">
        <f t="shared" si="1477"/>
        <v>5527.46582103942</v>
      </c>
      <c r="R1140" s="7">
        <f t="shared" si="1480"/>
        <v>1120</v>
      </c>
      <c r="S1140" s="11">
        <f t="shared" si="1478"/>
        <v>8034.5663898680141</v>
      </c>
      <c r="T1140" s="11">
        <f t="shared" si="1479"/>
        <v>10444.936306828418</v>
      </c>
      <c r="AB1140" s="4">
        <f t="shared" si="1456"/>
        <v>0</v>
      </c>
      <c r="AC1140" s="3">
        <f t="shared" si="1462"/>
        <v>18</v>
      </c>
      <c r="AD1140" s="42">
        <f t="shared" si="1463"/>
        <v>44.210999999999999</v>
      </c>
      <c r="AE1140" s="3">
        <f t="shared" si="1464"/>
        <v>59</v>
      </c>
      <c r="AF1140" s="42">
        <f t="shared" si="1465"/>
        <v>49.776000000000003</v>
      </c>
      <c r="AJ1140" s="3">
        <v>9</v>
      </c>
      <c r="AK1140" s="57" t="s">
        <v>2296</v>
      </c>
      <c r="AL1140" t="s">
        <v>2624</v>
      </c>
    </row>
    <row r="1141" spans="1:38" x14ac:dyDescent="0.2">
      <c r="B1141" s="4">
        <v>7</v>
      </c>
      <c r="C1141" s="13" t="s">
        <v>1497</v>
      </c>
      <c r="D1141" s="29">
        <v>1666625</v>
      </c>
      <c r="E1141" s="29">
        <v>6642711</v>
      </c>
      <c r="F1141" s="23">
        <v>18</v>
      </c>
      <c r="G1141" s="10">
        <v>46</v>
      </c>
      <c r="H1141" s="38">
        <v>42.48</v>
      </c>
      <c r="I1141" s="8">
        <v>59</v>
      </c>
      <c r="J1141" s="8">
        <v>52</v>
      </c>
      <c r="K1141" s="17">
        <v>12.54</v>
      </c>
      <c r="L1141" s="20">
        <f t="shared" si="1452"/>
        <v>18.778466666666667</v>
      </c>
      <c r="M1141" s="20">
        <f t="shared" si="1453"/>
        <v>59.870150000000002</v>
      </c>
      <c r="N1141" s="16">
        <f t="shared" si="1454"/>
        <v>88751.921527139246</v>
      </c>
      <c r="O1141" s="16">
        <f t="shared" si="1455"/>
        <v>110951.96855194116</v>
      </c>
      <c r="P1141" s="22">
        <f t="shared" si="1476"/>
        <v>5.1282379039978245</v>
      </c>
      <c r="Q1141" s="11">
        <f t="shared" si="1477"/>
        <v>5532.5940589434176</v>
      </c>
      <c r="R1141" s="7">
        <f t="shared" si="1480"/>
        <v>1121</v>
      </c>
      <c r="S1141" s="11">
        <f t="shared" si="1478"/>
        <v>8034.8466797144365</v>
      </c>
      <c r="T1141" s="11">
        <f t="shared" si="1479"/>
        <v>10445.300683628768</v>
      </c>
      <c r="W1141" s="4">
        <v>9</v>
      </c>
      <c r="AB1141" s="4">
        <f t="shared" si="1456"/>
        <v>9</v>
      </c>
      <c r="AC1141" s="3">
        <f t="shared" si="1462"/>
        <v>18</v>
      </c>
      <c r="AD1141" s="42">
        <f t="shared" si="1463"/>
        <v>46.707999999999998</v>
      </c>
      <c r="AE1141" s="3">
        <f t="shared" si="1464"/>
        <v>59</v>
      </c>
      <c r="AF1141" s="42">
        <f t="shared" si="1465"/>
        <v>52.209000000000003</v>
      </c>
      <c r="AJ1141" s="3">
        <v>9</v>
      </c>
      <c r="AL1141" t="s">
        <v>323</v>
      </c>
    </row>
    <row r="1142" spans="1:38" x14ac:dyDescent="0.2">
      <c r="B1142" s="4">
        <v>7</v>
      </c>
      <c r="C1142" s="13" t="s">
        <v>1498</v>
      </c>
      <c r="D1142" s="29">
        <v>1666858</v>
      </c>
      <c r="E1142" s="29">
        <v>6656389</v>
      </c>
      <c r="F1142" s="23">
        <v>18</v>
      </c>
      <c r="G1142" s="10">
        <v>47</v>
      </c>
      <c r="H1142" s="38">
        <v>43.5</v>
      </c>
      <c r="I1142" s="8">
        <v>59</v>
      </c>
      <c r="J1142" s="8">
        <v>59</v>
      </c>
      <c r="K1142" s="17">
        <v>33.42</v>
      </c>
      <c r="L1142" s="20">
        <f t="shared" si="1452"/>
        <v>18.795416666666668</v>
      </c>
      <c r="M1142" s="20">
        <f t="shared" si="1453"/>
        <v>59.992616666666663</v>
      </c>
      <c r="N1142" s="16">
        <f t="shared" si="1454"/>
        <v>88684.280298831713</v>
      </c>
      <c r="O1142" s="16">
        <f t="shared" si="1455"/>
        <v>110953.47010757157</v>
      </c>
      <c r="P1142" s="22">
        <f t="shared" si="1476"/>
        <v>13.679984393265951</v>
      </c>
      <c r="Q1142" s="11">
        <f t="shared" si="1477"/>
        <v>5546.2740433366835</v>
      </c>
      <c r="R1142" s="7">
        <f t="shared" si="1480"/>
        <v>1122</v>
      </c>
      <c r="S1142" s="11">
        <f t="shared" si="1478"/>
        <v>8047.5348864100888</v>
      </c>
      <c r="T1142" s="11">
        <f t="shared" si="1479"/>
        <v>10461.795352333116</v>
      </c>
      <c r="AB1142" s="4">
        <f t="shared" si="1456"/>
        <v>0</v>
      </c>
      <c r="AC1142" s="3">
        <f t="shared" si="1462"/>
        <v>18</v>
      </c>
      <c r="AD1142" s="42">
        <f t="shared" si="1463"/>
        <v>47.725000000000001</v>
      </c>
      <c r="AE1142" s="3">
        <f t="shared" si="1464"/>
        <v>59</v>
      </c>
      <c r="AF1142" s="42">
        <f t="shared" si="1465"/>
        <v>59.557000000000002</v>
      </c>
      <c r="AJ1142" s="3">
        <v>8</v>
      </c>
      <c r="AL1142" t="s">
        <v>268</v>
      </c>
    </row>
    <row r="1143" spans="1:38" x14ac:dyDescent="0.2">
      <c r="B1143" s="4">
        <v>7</v>
      </c>
      <c r="C1143" s="13" t="s">
        <v>1499</v>
      </c>
      <c r="D1143" s="29">
        <v>1655729</v>
      </c>
      <c r="E1143" s="29">
        <v>6648620</v>
      </c>
      <c r="F1143" s="23">
        <v>18</v>
      </c>
      <c r="G1143" s="10">
        <v>35</v>
      </c>
      <c r="H1143" s="38">
        <v>25.44</v>
      </c>
      <c r="I1143" s="8">
        <v>59</v>
      </c>
      <c r="J1143" s="8">
        <v>55</v>
      </c>
      <c r="K1143" s="17">
        <v>38.4</v>
      </c>
      <c r="L1143" s="20">
        <f t="shared" si="1452"/>
        <v>18.590399999999999</v>
      </c>
      <c r="M1143" s="20">
        <f t="shared" si="1453"/>
        <v>59.927333333333337</v>
      </c>
      <c r="N1143" s="16">
        <f t="shared" si="1454"/>
        <v>89063.656510887347</v>
      </c>
      <c r="O1143" s="16">
        <f t="shared" si="1455"/>
        <v>110944.699691849</v>
      </c>
      <c r="P1143" s="22">
        <f t="shared" si="1476"/>
        <v>13.572472214007291</v>
      </c>
      <c r="Q1143" s="11">
        <f t="shared" si="1477"/>
        <v>5559.846515550691</v>
      </c>
      <c r="R1143" s="7">
        <f t="shared" si="1480"/>
        <v>1123</v>
      </c>
      <c r="S1143" s="11">
        <f t="shared" si="1478"/>
        <v>8060.0446369693018</v>
      </c>
      <c r="T1143" s="11">
        <f t="shared" si="1479"/>
        <v>10478.058028060093</v>
      </c>
      <c r="AB1143" s="4">
        <f t="shared" si="1456"/>
        <v>0</v>
      </c>
      <c r="AC1143" s="3">
        <f t="shared" si="1462"/>
        <v>18</v>
      </c>
      <c r="AD1143" s="42">
        <f t="shared" si="1463"/>
        <v>35.423999999999999</v>
      </c>
      <c r="AE1143" s="3">
        <f t="shared" si="1464"/>
        <v>59</v>
      </c>
      <c r="AF1143" s="42">
        <f t="shared" si="1465"/>
        <v>55.64</v>
      </c>
      <c r="AJ1143" s="3">
        <v>6</v>
      </c>
      <c r="AL1143" t="s">
        <v>352</v>
      </c>
    </row>
    <row r="1144" spans="1:38" x14ac:dyDescent="0.2">
      <c r="B1144" s="4">
        <v>7</v>
      </c>
      <c r="C1144" s="13" t="s">
        <v>1500</v>
      </c>
      <c r="D1144" s="8">
        <v>1649440</v>
      </c>
      <c r="E1144" s="8">
        <v>6644550</v>
      </c>
      <c r="F1144" s="23">
        <v>18</v>
      </c>
      <c r="G1144" s="10">
        <v>28</v>
      </c>
      <c r="H1144" s="38">
        <v>30.48</v>
      </c>
      <c r="I1144" s="8">
        <v>59</v>
      </c>
      <c r="J1144" s="8">
        <v>53</v>
      </c>
      <c r="K1144" s="17">
        <v>35.4</v>
      </c>
      <c r="L1144" s="20">
        <f t="shared" si="1452"/>
        <v>18.475133333333332</v>
      </c>
      <c r="M1144" s="20">
        <f t="shared" si="1453"/>
        <v>59.893166666666666</v>
      </c>
      <c r="N1144" s="16">
        <f t="shared" si="1454"/>
        <v>89278.922660007869</v>
      </c>
      <c r="O1144" s="16">
        <f t="shared" si="1455"/>
        <v>110940.03489546666</v>
      </c>
      <c r="P1144" s="22">
        <f t="shared" si="1476"/>
        <v>7.4910894401281851</v>
      </c>
      <c r="Q1144" s="11">
        <f t="shared" si="1477"/>
        <v>5567.3376049908193</v>
      </c>
      <c r="R1144" s="7">
        <f t="shared" si="1480"/>
        <v>1124</v>
      </c>
      <c r="S1144" s="11">
        <f t="shared" si="1478"/>
        <v>8063.7238620329663</v>
      </c>
      <c r="T1144" s="11">
        <f t="shared" si="1479"/>
        <v>10482.841020642856</v>
      </c>
      <c r="W1144" s="4">
        <v>9</v>
      </c>
      <c r="AB1144" s="4">
        <f t="shared" si="1456"/>
        <v>9</v>
      </c>
      <c r="AC1144" s="3">
        <f t="shared" si="1462"/>
        <v>18</v>
      </c>
      <c r="AD1144" s="42">
        <f t="shared" si="1463"/>
        <v>28.507999999999999</v>
      </c>
      <c r="AE1144" s="3">
        <f t="shared" si="1464"/>
        <v>59</v>
      </c>
      <c r="AF1144" s="42">
        <f t="shared" si="1465"/>
        <v>53.59</v>
      </c>
      <c r="AJ1144" s="3">
        <v>7</v>
      </c>
      <c r="AL1144" t="s">
        <v>615</v>
      </c>
    </row>
    <row r="1145" spans="1:38" x14ac:dyDescent="0.2">
      <c r="B1145" s="4">
        <v>7</v>
      </c>
      <c r="C1145" s="13" t="s">
        <v>1473</v>
      </c>
      <c r="D1145" s="29">
        <v>1643931</v>
      </c>
      <c r="E1145" s="29">
        <v>6644776</v>
      </c>
      <c r="F1145" s="23">
        <v>18</v>
      </c>
      <c r="G1145" s="10">
        <v>22</v>
      </c>
      <c r="H1145" s="38">
        <v>37.14</v>
      </c>
      <c r="I1145" s="8">
        <v>59</v>
      </c>
      <c r="J1145" s="8">
        <v>53</v>
      </c>
      <c r="K1145" s="17">
        <v>49.74</v>
      </c>
      <c r="L1145" s="20">
        <f t="shared" si="1452"/>
        <v>18.376983333333332</v>
      </c>
      <c r="M1145" s="20">
        <f t="shared" si="1453"/>
        <v>59.897150000000003</v>
      </c>
      <c r="N1145" s="16">
        <f t="shared" si="1454"/>
        <v>89455.977087280378</v>
      </c>
      <c r="O1145" s="16">
        <f t="shared" si="1455"/>
        <v>110936.43019743009</v>
      </c>
      <c r="P1145" s="22">
        <f t="shared" si="1476"/>
        <v>5.5136337382891147</v>
      </c>
      <c r="Q1145" s="11">
        <f t="shared" si="1477"/>
        <v>5572.8512387291084</v>
      </c>
      <c r="R1145" s="7">
        <f t="shared" si="1480"/>
        <v>1125</v>
      </c>
      <c r="S1145" s="11">
        <f t="shared" si="1478"/>
        <v>8064.5349481342118</v>
      </c>
      <c r="T1145" s="11">
        <f t="shared" si="1479"/>
        <v>10483.895432574476</v>
      </c>
      <c r="W1145" s="4">
        <v>8</v>
      </c>
      <c r="AB1145" s="4">
        <f t="shared" si="1456"/>
        <v>8</v>
      </c>
      <c r="AC1145" s="3">
        <f t="shared" si="1462"/>
        <v>18</v>
      </c>
      <c r="AD1145" s="42">
        <f t="shared" si="1463"/>
        <v>22.619</v>
      </c>
      <c r="AE1145" s="3">
        <f t="shared" si="1464"/>
        <v>59</v>
      </c>
      <c r="AF1145" s="42">
        <f t="shared" si="1465"/>
        <v>53.829000000000001</v>
      </c>
      <c r="AJ1145" s="3">
        <v>9</v>
      </c>
      <c r="AL1145" t="s">
        <v>83</v>
      </c>
    </row>
    <row r="1146" spans="1:38" x14ac:dyDescent="0.2">
      <c r="A1146" s="4">
        <v>1</v>
      </c>
      <c r="B1146" s="4">
        <v>9</v>
      </c>
      <c r="C1146" s="13" t="s">
        <v>1501</v>
      </c>
      <c r="D1146" s="8">
        <v>1645265</v>
      </c>
      <c r="E1146" s="8">
        <v>6673400</v>
      </c>
      <c r="F1146" s="23">
        <v>18</v>
      </c>
      <c r="G1146" s="10">
        <v>25</v>
      </c>
      <c r="H1146" s="38">
        <v>15.6</v>
      </c>
      <c r="I1146" s="8">
        <v>60</v>
      </c>
      <c r="J1146" s="8">
        <v>9</v>
      </c>
      <c r="K1146" s="17">
        <v>12</v>
      </c>
      <c r="L1146" s="20">
        <f t="shared" si="1452"/>
        <v>18.420999999999999</v>
      </c>
      <c r="M1146" s="20">
        <f t="shared" si="1453"/>
        <v>60.153333333333336</v>
      </c>
      <c r="N1146" s="16">
        <f t="shared" si="1454"/>
        <v>89314.640898974001</v>
      </c>
      <c r="O1146" s="16">
        <f t="shared" si="1455"/>
        <v>110939.82045882744</v>
      </c>
      <c r="P1146" s="22">
        <f t="shared" si="1476"/>
        <v>28.655068173012605</v>
      </c>
      <c r="Q1146" s="11">
        <f t="shared" si="1477"/>
        <v>5601.5063069021207</v>
      </c>
      <c r="R1146" s="7">
        <f t="shared" si="1480"/>
        <v>1126</v>
      </c>
      <c r="S1146" s="11">
        <f t="shared" si="1478"/>
        <v>8098.803079606264</v>
      </c>
      <c r="T1146" s="11">
        <f t="shared" si="1479"/>
        <v>10528.444003488143</v>
      </c>
      <c r="U1146" s="4">
        <v>7</v>
      </c>
      <c r="V1146" s="4">
        <v>9</v>
      </c>
      <c r="W1146" s="4">
        <v>7</v>
      </c>
      <c r="AB1146" s="4">
        <f t="shared" si="1456"/>
        <v>23</v>
      </c>
      <c r="AC1146" s="3">
        <f t="shared" si="1462"/>
        <v>18</v>
      </c>
      <c r="AD1146" s="42">
        <f t="shared" si="1463"/>
        <v>25.26</v>
      </c>
      <c r="AE1146" s="3">
        <f t="shared" si="1464"/>
        <v>60</v>
      </c>
      <c r="AF1146" s="42">
        <f t="shared" si="1465"/>
        <v>9.1999999999999993</v>
      </c>
      <c r="AJ1146" s="3">
        <v>9</v>
      </c>
      <c r="AL1146" t="s">
        <v>2625</v>
      </c>
    </row>
    <row r="1147" spans="1:38" x14ac:dyDescent="0.2">
      <c r="B1147" s="4">
        <v>9</v>
      </c>
      <c r="C1147" s="13" t="s">
        <v>1502</v>
      </c>
      <c r="D1147" s="29">
        <v>1643904</v>
      </c>
      <c r="E1147" s="29">
        <v>6677116</v>
      </c>
      <c r="F1147" s="23">
        <v>18</v>
      </c>
      <c r="G1147" s="10">
        <v>23</v>
      </c>
      <c r="H1147" s="38">
        <v>56.88</v>
      </c>
      <c r="I1147" s="8">
        <v>60</v>
      </c>
      <c r="J1147" s="8">
        <v>11</v>
      </c>
      <c r="K1147" s="17">
        <v>13.68</v>
      </c>
      <c r="L1147" s="20">
        <f t="shared" si="1452"/>
        <v>18.399133333333332</v>
      </c>
      <c r="M1147" s="20">
        <f t="shared" si="1453"/>
        <v>60.187133333333335</v>
      </c>
      <c r="N1147" s="16">
        <f t="shared" si="1454"/>
        <v>89346.817060223853</v>
      </c>
      <c r="O1147" s="16">
        <f t="shared" si="1455"/>
        <v>110939.25944304818</v>
      </c>
      <c r="P1147" s="22">
        <f t="shared" si="1476"/>
        <v>3.9573952291880072</v>
      </c>
      <c r="Q1147" s="11">
        <f t="shared" si="1477"/>
        <v>5605.4637021313083</v>
      </c>
      <c r="R1147" s="7">
        <f t="shared" si="1480"/>
        <v>1127</v>
      </c>
      <c r="S1147" s="11">
        <f t="shared" si="1478"/>
        <v>8097.3335466457584</v>
      </c>
      <c r="T1147" s="11">
        <f t="shared" si="1479"/>
        <v>10526.533610639486</v>
      </c>
      <c r="W1147" s="4">
        <v>7</v>
      </c>
      <c r="AB1147" s="4">
        <f t="shared" si="1456"/>
        <v>7</v>
      </c>
      <c r="AC1147" s="3">
        <f t="shared" si="1462"/>
        <v>18</v>
      </c>
      <c r="AD1147" s="42">
        <f t="shared" si="1463"/>
        <v>23.948</v>
      </c>
      <c r="AE1147" s="3">
        <f t="shared" si="1464"/>
        <v>60</v>
      </c>
      <c r="AF1147" s="42">
        <f t="shared" si="1465"/>
        <v>11.228</v>
      </c>
      <c r="AJ1147" s="3">
        <v>9</v>
      </c>
      <c r="AL1147" t="s">
        <v>25</v>
      </c>
    </row>
    <row r="1148" spans="1:38" x14ac:dyDescent="0.2">
      <c r="A1148" s="4">
        <v>1</v>
      </c>
      <c r="B1148" s="4">
        <v>9</v>
      </c>
      <c r="C1148" s="13" t="s">
        <v>1503</v>
      </c>
      <c r="D1148" s="29">
        <v>1631184</v>
      </c>
      <c r="E1148" s="29">
        <v>6676055</v>
      </c>
      <c r="F1148" s="23">
        <v>18</v>
      </c>
      <c r="G1148" s="10">
        <v>10</v>
      </c>
      <c r="H1148" s="38">
        <v>9.84</v>
      </c>
      <c r="I1148" s="8">
        <v>60</v>
      </c>
      <c r="J1148" s="8">
        <v>10</v>
      </c>
      <c r="K1148" s="17">
        <v>54.84</v>
      </c>
      <c r="L1148" s="20">
        <f t="shared" si="1452"/>
        <v>18.1694</v>
      </c>
      <c r="M1148" s="20">
        <f t="shared" si="1453"/>
        <v>60.181899999999999</v>
      </c>
      <c r="N1148" s="16">
        <f t="shared" si="1454"/>
        <v>89776.437306680469</v>
      </c>
      <c r="O1148" s="16">
        <f t="shared" si="1455"/>
        <v>110931.27667953321</v>
      </c>
      <c r="P1148" s="22">
        <f t="shared" si="1476"/>
        <v>12.764173337901674</v>
      </c>
      <c r="Q1148" s="11">
        <f t="shared" si="1477"/>
        <v>5618.2278754692097</v>
      </c>
      <c r="R1148" s="7">
        <f t="shared" si="1480"/>
        <v>1128</v>
      </c>
      <c r="S1148" s="11">
        <f t="shared" si="1478"/>
        <v>8108.5771110495334</v>
      </c>
      <c r="T1148" s="11">
        <f t="shared" si="1479"/>
        <v>10541.150244364393</v>
      </c>
      <c r="V1148" s="4">
        <v>9</v>
      </c>
      <c r="W1148" s="4">
        <v>9</v>
      </c>
      <c r="AB1148" s="4">
        <f t="shared" si="1456"/>
        <v>18</v>
      </c>
      <c r="AC1148" s="3">
        <f t="shared" si="1462"/>
        <v>18</v>
      </c>
      <c r="AD1148" s="42">
        <f t="shared" si="1463"/>
        <v>10.164</v>
      </c>
      <c r="AE1148" s="3">
        <f t="shared" si="1464"/>
        <v>60</v>
      </c>
      <c r="AF1148" s="42">
        <f t="shared" si="1465"/>
        <v>10.914</v>
      </c>
      <c r="AJ1148" s="3">
        <v>9</v>
      </c>
      <c r="AL1148" t="s">
        <v>167</v>
      </c>
    </row>
    <row r="1149" spans="1:38" x14ac:dyDescent="0.2">
      <c r="B1149" s="4">
        <v>9</v>
      </c>
      <c r="C1149" s="13" t="s">
        <v>1504</v>
      </c>
      <c r="D1149" s="29">
        <v>1631936</v>
      </c>
      <c r="E1149" s="29">
        <v>6681437</v>
      </c>
      <c r="F1149" s="23">
        <v>18</v>
      </c>
      <c r="G1149" s="10">
        <v>11</v>
      </c>
      <c r="H1149" s="38">
        <v>11.24</v>
      </c>
      <c r="I1149" s="8">
        <v>60</v>
      </c>
      <c r="J1149" s="8">
        <v>13</v>
      </c>
      <c r="K1149" s="17">
        <v>47.72</v>
      </c>
      <c r="L1149" s="20">
        <f t="shared" si="1452"/>
        <v>18.186455555555554</v>
      </c>
      <c r="M1149" s="20">
        <f t="shared" si="1453"/>
        <v>60.229922222222221</v>
      </c>
      <c r="N1149" s="16">
        <f t="shared" si="1454"/>
        <v>89733.592948598511</v>
      </c>
      <c r="O1149" s="16">
        <f t="shared" si="1455"/>
        <v>110932.18708382858</v>
      </c>
      <c r="P1149" s="22">
        <f t="shared" si="1476"/>
        <v>5.4342826573523029</v>
      </c>
      <c r="Q1149" s="11">
        <f t="shared" si="1477"/>
        <v>5623.6621581265617</v>
      </c>
      <c r="R1149" s="7">
        <f t="shared" si="1480"/>
        <v>1129</v>
      </c>
      <c r="S1149" s="11">
        <f t="shared" si="1478"/>
        <v>8109.2311722143868</v>
      </c>
      <c r="T1149" s="11">
        <f t="shared" si="1479"/>
        <v>10542.000523878703</v>
      </c>
      <c r="U1149" s="4">
        <v>9</v>
      </c>
      <c r="AB1149" s="4">
        <f t="shared" si="1456"/>
        <v>9</v>
      </c>
      <c r="AC1149" s="3">
        <f t="shared" si="1462"/>
        <v>18</v>
      </c>
      <c r="AD1149" s="42">
        <f t="shared" si="1463"/>
        <v>11.187333333333333</v>
      </c>
      <c r="AE1149" s="3">
        <f t="shared" si="1464"/>
        <v>60</v>
      </c>
      <c r="AF1149" s="42">
        <f t="shared" si="1465"/>
        <v>13.795333333333334</v>
      </c>
      <c r="AG1149" s="4">
        <v>1</v>
      </c>
      <c r="AJ1149" s="3">
        <v>9</v>
      </c>
      <c r="AK1149" s="3">
        <v>1</v>
      </c>
      <c r="AL1149" t="s">
        <v>528</v>
      </c>
    </row>
    <row r="1150" spans="1:38" x14ac:dyDescent="0.2">
      <c r="B1150" s="4">
        <v>9</v>
      </c>
      <c r="C1150" s="13" t="s">
        <v>1505</v>
      </c>
      <c r="D1150" s="8">
        <v>1632490</v>
      </c>
      <c r="E1150" s="8">
        <v>6683000</v>
      </c>
      <c r="F1150" s="23">
        <v>18</v>
      </c>
      <c r="G1150" s="10">
        <v>11</v>
      </c>
      <c r="H1150" s="38">
        <v>50.82</v>
      </c>
      <c r="I1150" s="8">
        <v>60</v>
      </c>
      <c r="J1150" s="8">
        <v>14</v>
      </c>
      <c r="K1150" s="17">
        <v>37.56</v>
      </c>
      <c r="L1150" s="20">
        <f t="shared" si="1452"/>
        <v>18.19745</v>
      </c>
      <c r="M1150" s="20">
        <f t="shared" si="1453"/>
        <v>60.243766666666666</v>
      </c>
      <c r="N1150" s="16">
        <f t="shared" si="1454"/>
        <v>89709.821980552224</v>
      </c>
      <c r="O1150" s="16">
        <f t="shared" si="1455"/>
        <v>110932.63867409797</v>
      </c>
      <c r="P1150" s="22">
        <f t="shared" si="1476"/>
        <v>1.658277721010567</v>
      </c>
      <c r="Q1150" s="11">
        <f t="shared" si="1477"/>
        <v>5625.3204358475723</v>
      </c>
      <c r="R1150" s="7">
        <f t="shared" si="1480"/>
        <v>1130</v>
      </c>
      <c r="S1150" s="11">
        <f t="shared" si="1478"/>
        <v>8104.4439553626962</v>
      </c>
      <c r="T1150" s="11">
        <f t="shared" si="1479"/>
        <v>10535.777141971505</v>
      </c>
      <c r="AA1150" s="4">
        <v>9</v>
      </c>
      <c r="AB1150" s="4">
        <f t="shared" si="1456"/>
        <v>9</v>
      </c>
      <c r="AC1150" s="3">
        <f t="shared" si="1462"/>
        <v>18</v>
      </c>
      <c r="AD1150" s="42">
        <f t="shared" si="1463"/>
        <v>11.847</v>
      </c>
      <c r="AE1150" s="3">
        <f t="shared" si="1464"/>
        <v>60</v>
      </c>
      <c r="AF1150" s="42">
        <f t="shared" si="1465"/>
        <v>14.625999999999999</v>
      </c>
      <c r="AJ1150" s="3">
        <v>9</v>
      </c>
      <c r="AK1150" s="3">
        <v>1</v>
      </c>
      <c r="AL1150" t="s">
        <v>153</v>
      </c>
    </row>
    <row r="1151" spans="1:38" x14ac:dyDescent="0.2">
      <c r="B1151" s="4">
        <v>9</v>
      </c>
      <c r="C1151" s="13" t="s">
        <v>1506</v>
      </c>
      <c r="D1151" s="29">
        <v>1639835</v>
      </c>
      <c r="E1151" s="29">
        <v>6691704</v>
      </c>
      <c r="F1151" s="23">
        <v>18</v>
      </c>
      <c r="G1151" s="10">
        <v>20</v>
      </c>
      <c r="H1151" s="38">
        <v>9.48</v>
      </c>
      <c r="I1151" s="8">
        <v>60</v>
      </c>
      <c r="J1151" s="8">
        <v>19</v>
      </c>
      <c r="K1151" s="17">
        <v>9.66</v>
      </c>
      <c r="L1151" s="20">
        <f t="shared" si="1452"/>
        <v>18.335966666666668</v>
      </c>
      <c r="M1151" s="20">
        <f t="shared" si="1453"/>
        <v>60.31935</v>
      </c>
      <c r="N1151" s="16">
        <f t="shared" si="1454"/>
        <v>89432.699666775137</v>
      </c>
      <c r="O1151" s="16">
        <f t="shared" si="1455"/>
        <v>110937.93285239313</v>
      </c>
      <c r="P1151" s="22">
        <f t="shared" si="1476"/>
        <v>11.388970146593589</v>
      </c>
      <c r="Q1151" s="11">
        <f t="shared" si="1477"/>
        <v>5636.7094059941655</v>
      </c>
      <c r="R1151" s="7">
        <f t="shared" si="1480"/>
        <v>1131</v>
      </c>
      <c r="S1151" s="11">
        <f t="shared" si="1478"/>
        <v>8113.6718947466861</v>
      </c>
      <c r="T1151" s="11">
        <f t="shared" si="1479"/>
        <v>10547.773463170692</v>
      </c>
      <c r="AB1151" s="4">
        <f t="shared" si="1456"/>
        <v>0</v>
      </c>
      <c r="AC1151" s="3">
        <f t="shared" si="1462"/>
        <v>18</v>
      </c>
      <c r="AD1151" s="42">
        <f t="shared" si="1463"/>
        <v>20.158000000000001</v>
      </c>
      <c r="AE1151" s="3">
        <f t="shared" si="1464"/>
        <v>60</v>
      </c>
      <c r="AF1151" s="42">
        <f t="shared" si="1465"/>
        <v>19.161000000000001</v>
      </c>
      <c r="AJ1151" s="3">
        <v>7</v>
      </c>
      <c r="AK1151" s="3">
        <v>1</v>
      </c>
      <c r="AL1151" t="s">
        <v>544</v>
      </c>
    </row>
    <row r="1152" spans="1:38" x14ac:dyDescent="0.2">
      <c r="B1152" s="4">
        <v>9</v>
      </c>
      <c r="C1152" s="13" t="s">
        <v>1507</v>
      </c>
      <c r="D1152" s="29">
        <v>1627964</v>
      </c>
      <c r="E1152" s="29">
        <v>6688046</v>
      </c>
      <c r="F1152" s="23">
        <v>18</v>
      </c>
      <c r="G1152" s="10">
        <v>7</v>
      </c>
      <c r="H1152" s="38">
        <v>8.4</v>
      </c>
      <c r="I1152" s="8">
        <v>60</v>
      </c>
      <c r="J1152" s="8">
        <v>17</v>
      </c>
      <c r="K1152" s="17">
        <v>25.62</v>
      </c>
      <c r="L1152" s="20">
        <f t="shared" si="1452"/>
        <v>18.119</v>
      </c>
      <c r="M1152" s="20">
        <f t="shared" si="1453"/>
        <v>60.29045</v>
      </c>
      <c r="N1152" s="16">
        <f t="shared" si="1454"/>
        <v>89848.44638225068</v>
      </c>
      <c r="O1152" s="16">
        <f t="shared" si="1455"/>
        <v>110930.43757344654</v>
      </c>
      <c r="P1152" s="22">
        <f t="shared" si="1476"/>
        <v>12.421819713713447</v>
      </c>
      <c r="Q1152" s="11">
        <f t="shared" si="1477"/>
        <v>5649.1312257078789</v>
      </c>
      <c r="R1152" s="7">
        <f t="shared" si="1480"/>
        <v>1132</v>
      </c>
      <c r="S1152" s="11">
        <f t="shared" si="1478"/>
        <v>8124.3689359120381</v>
      </c>
      <c r="T1152" s="11">
        <f t="shared" si="1479"/>
        <v>10561.679616685649</v>
      </c>
      <c r="AB1152" s="4">
        <f t="shared" si="1456"/>
        <v>0</v>
      </c>
      <c r="AC1152" s="3">
        <f t="shared" si="1462"/>
        <v>18</v>
      </c>
      <c r="AD1152" s="42">
        <f t="shared" si="1463"/>
        <v>7.14</v>
      </c>
      <c r="AE1152" s="3">
        <f t="shared" si="1464"/>
        <v>60</v>
      </c>
      <c r="AF1152" s="42">
        <f t="shared" si="1465"/>
        <v>17.427</v>
      </c>
      <c r="AJ1152" s="3">
        <v>9</v>
      </c>
      <c r="AL1152" t="s">
        <v>46</v>
      </c>
    </row>
    <row r="1153" spans="2:38" x14ac:dyDescent="0.2">
      <c r="B1153" s="4">
        <v>9</v>
      </c>
      <c r="C1153" s="13" t="s">
        <v>1508</v>
      </c>
      <c r="D1153" s="29">
        <v>1620616</v>
      </c>
      <c r="E1153" s="29">
        <v>6678951</v>
      </c>
      <c r="F1153" s="23">
        <v>17</v>
      </c>
      <c r="G1153" s="10">
        <v>58</v>
      </c>
      <c r="H1153" s="38">
        <v>50.94</v>
      </c>
      <c r="I1153" s="8">
        <v>60</v>
      </c>
      <c r="J1153" s="8">
        <v>12</v>
      </c>
      <c r="K1153" s="17">
        <v>40.08</v>
      </c>
      <c r="L1153" s="20">
        <f t="shared" si="1452"/>
        <v>17.980816666666666</v>
      </c>
      <c r="M1153" s="20">
        <f t="shared" si="1453"/>
        <v>60.211133333333336</v>
      </c>
      <c r="N1153" s="16">
        <f t="shared" si="1454"/>
        <v>90130.277731174618</v>
      </c>
      <c r="O1153" s="16">
        <f t="shared" si="1455"/>
        <v>110925.51543623714</v>
      </c>
      <c r="P1153" s="22">
        <f t="shared" si="1476"/>
        <v>11.692396204371455</v>
      </c>
      <c r="Q1153" s="11">
        <f t="shared" si="1477"/>
        <v>5660.82362191225</v>
      </c>
      <c r="R1153" s="7">
        <f t="shared" si="1480"/>
        <v>1133</v>
      </c>
      <c r="S1153" s="11">
        <f t="shared" si="1478"/>
        <v>8133.9989907088639</v>
      </c>
      <c r="T1153" s="11">
        <f t="shared" si="1479"/>
        <v>10574.198687921524</v>
      </c>
      <c r="AB1153" s="4">
        <f t="shared" si="1456"/>
        <v>0</v>
      </c>
      <c r="AC1153" s="3">
        <f t="shared" si="1462"/>
        <v>17</v>
      </c>
      <c r="AD1153" s="42">
        <f t="shared" si="1463"/>
        <v>58.848999999999997</v>
      </c>
      <c r="AE1153" s="3">
        <f t="shared" si="1464"/>
        <v>60</v>
      </c>
      <c r="AF1153" s="42">
        <f t="shared" si="1465"/>
        <v>12.667999999999999</v>
      </c>
      <c r="AJ1153" s="3" t="s">
        <v>101</v>
      </c>
      <c r="AL1153" t="s">
        <v>168</v>
      </c>
    </row>
    <row r="1154" spans="2:38" x14ac:dyDescent="0.2">
      <c r="B1154" s="4">
        <v>8</v>
      </c>
      <c r="C1154" s="13" t="s">
        <v>1509</v>
      </c>
      <c r="D1154" s="29">
        <v>1626047</v>
      </c>
      <c r="E1154" s="29">
        <v>6662298</v>
      </c>
      <c r="F1154" s="23">
        <v>18</v>
      </c>
      <c r="G1154" s="10">
        <v>4</v>
      </c>
      <c r="H1154" s="38">
        <v>6.3</v>
      </c>
      <c r="I1154" s="8">
        <v>60</v>
      </c>
      <c r="J1154" s="8">
        <v>3</v>
      </c>
      <c r="K1154" s="17">
        <v>36.479999999999997</v>
      </c>
      <c r="L1154" s="20">
        <f t="shared" si="1452"/>
        <v>18.068416666666668</v>
      </c>
      <c r="M1154" s="20">
        <f t="shared" si="1453"/>
        <v>60.060133333333333</v>
      </c>
      <c r="N1154" s="16">
        <f t="shared" si="1454"/>
        <v>89993.884356220107</v>
      </c>
      <c r="O1154" s="16">
        <f t="shared" si="1455"/>
        <v>110927.12636890583</v>
      </c>
      <c r="P1154" s="22">
        <f t="shared" si="1476"/>
        <v>17.516225906284724</v>
      </c>
      <c r="Q1154" s="11">
        <f t="shared" si="1477"/>
        <v>5678.3398478185345</v>
      </c>
      <c r="R1154" s="7">
        <f t="shared" si="1480"/>
        <v>1134</v>
      </c>
      <c r="S1154" s="11">
        <f t="shared" si="1478"/>
        <v>8151.9729032174373</v>
      </c>
      <c r="T1154" s="11">
        <f t="shared" si="1479"/>
        <v>10597.564774182669</v>
      </c>
      <c r="AB1154" s="4">
        <f t="shared" si="1456"/>
        <v>0</v>
      </c>
      <c r="AC1154" s="3">
        <f t="shared" si="1462"/>
        <v>18</v>
      </c>
      <c r="AD1154" s="42">
        <f t="shared" si="1463"/>
        <v>4.1050000000000004</v>
      </c>
      <c r="AE1154" s="3">
        <f t="shared" si="1464"/>
        <v>60</v>
      </c>
      <c r="AF1154" s="42">
        <f t="shared" si="1465"/>
        <v>3.6080000000000001</v>
      </c>
      <c r="AJ1154" s="3">
        <v>9</v>
      </c>
      <c r="AL1154" t="s">
        <v>154</v>
      </c>
    </row>
    <row r="1155" spans="2:38" x14ac:dyDescent="0.2">
      <c r="B1155" s="4">
        <v>9</v>
      </c>
      <c r="C1155" s="13" t="s">
        <v>1510</v>
      </c>
      <c r="D1155" s="29">
        <v>1626054</v>
      </c>
      <c r="E1155" s="29">
        <v>6662182</v>
      </c>
      <c r="F1155" s="23">
        <v>18</v>
      </c>
      <c r="G1155" s="10">
        <v>4</v>
      </c>
      <c r="H1155" s="38">
        <v>6.54</v>
      </c>
      <c r="I1155" s="8">
        <v>60</v>
      </c>
      <c r="J1155" s="8">
        <v>3</v>
      </c>
      <c r="K1155" s="17">
        <v>32.76</v>
      </c>
      <c r="L1155" s="20">
        <f t="shared" si="1452"/>
        <v>18.068483333333333</v>
      </c>
      <c r="M1155" s="20">
        <f t="shared" si="1453"/>
        <v>60.059100000000001</v>
      </c>
      <c r="N1155" s="16">
        <f t="shared" si="1454"/>
        <v>89993.939723773161</v>
      </c>
      <c r="O1155" s="16">
        <f t="shared" si="1455"/>
        <v>110927.10346974897</v>
      </c>
      <c r="P1155" s="22">
        <f t="shared" si="1476"/>
        <v>0.11621101496846156</v>
      </c>
      <c r="Q1155" s="11">
        <f t="shared" si="1477"/>
        <v>5678.4560588335025</v>
      </c>
      <c r="R1155" s="7">
        <f t="shared" si="1480"/>
        <v>1135</v>
      </c>
      <c r="S1155" s="11">
        <f t="shared" si="1478"/>
        <v>8144.9572368114032</v>
      </c>
      <c r="T1155" s="11">
        <f t="shared" si="1479"/>
        <v>10588.444407854824</v>
      </c>
      <c r="AB1155" s="4">
        <f t="shared" si="1456"/>
        <v>0</v>
      </c>
      <c r="AC1155" s="3">
        <f t="shared" si="1462"/>
        <v>18</v>
      </c>
      <c r="AD1155" s="42">
        <f t="shared" si="1463"/>
        <v>4.109</v>
      </c>
      <c r="AE1155" s="3">
        <f t="shared" si="1464"/>
        <v>60</v>
      </c>
      <c r="AF1155" s="42">
        <f t="shared" si="1465"/>
        <v>3.5459999999999998</v>
      </c>
      <c r="AJ1155" s="3">
        <v>9</v>
      </c>
      <c r="AK1155" s="3">
        <v>1</v>
      </c>
      <c r="AL1155" t="s">
        <v>154</v>
      </c>
    </row>
    <row r="1156" spans="2:38" x14ac:dyDescent="0.2">
      <c r="B1156" s="4">
        <v>9</v>
      </c>
      <c r="C1156" s="13" t="s">
        <v>1511</v>
      </c>
      <c r="D1156" s="29">
        <v>1626045</v>
      </c>
      <c r="E1156" s="29">
        <v>6662187</v>
      </c>
      <c r="F1156" s="23">
        <v>18</v>
      </c>
      <c r="G1156" s="10">
        <v>4</v>
      </c>
      <c r="H1156" s="38">
        <v>6</v>
      </c>
      <c r="I1156" s="8">
        <v>60</v>
      </c>
      <c r="J1156" s="8">
        <v>3</v>
      </c>
      <c r="K1156" s="17">
        <v>32.880000000000003</v>
      </c>
      <c r="L1156" s="20">
        <f t="shared" si="1452"/>
        <v>18.068333333333332</v>
      </c>
      <c r="M1156" s="20">
        <f t="shared" si="1453"/>
        <v>60.059133333333335</v>
      </c>
      <c r="N1156" s="16">
        <f t="shared" si="1454"/>
        <v>89994.188727977133</v>
      </c>
      <c r="O1156" s="16">
        <f t="shared" si="1455"/>
        <v>110927.12515554114</v>
      </c>
      <c r="P1156" s="22">
        <f t="shared" si="1476"/>
        <v>1.0295630140987002E-2</v>
      </c>
      <c r="Q1156" s="11">
        <f t="shared" si="1477"/>
        <v>5678.4663544636433</v>
      </c>
      <c r="R1156" s="7">
        <f t="shared" si="1480"/>
        <v>1136</v>
      </c>
      <c r="S1156" s="11">
        <f t="shared" si="1478"/>
        <v>8137.8021347419108</v>
      </c>
      <c r="T1156" s="11">
        <f t="shared" si="1479"/>
        <v>10579.142775164484</v>
      </c>
      <c r="AB1156" s="4">
        <f t="shared" si="1456"/>
        <v>0</v>
      </c>
      <c r="AC1156" s="3">
        <f t="shared" si="1462"/>
        <v>18</v>
      </c>
      <c r="AD1156" s="42">
        <f t="shared" si="1463"/>
        <v>4.0999999999999996</v>
      </c>
      <c r="AE1156" s="3">
        <f t="shared" si="1464"/>
        <v>60</v>
      </c>
      <c r="AF1156" s="42">
        <f t="shared" si="1465"/>
        <v>3.548</v>
      </c>
      <c r="AJ1156" s="3">
        <v>9</v>
      </c>
      <c r="AK1156" s="3">
        <v>1</v>
      </c>
      <c r="AL1156" t="s">
        <v>154</v>
      </c>
    </row>
    <row r="1157" spans="2:38" x14ac:dyDescent="0.2">
      <c r="B1157" s="4">
        <v>9</v>
      </c>
      <c r="C1157" s="13" t="s">
        <v>1512</v>
      </c>
      <c r="D1157" s="8">
        <v>1626260</v>
      </c>
      <c r="E1157" s="8">
        <v>6658950</v>
      </c>
      <c r="F1157" s="23">
        <v>18</v>
      </c>
      <c r="G1157" s="10">
        <v>4</v>
      </c>
      <c r="H1157" s="38">
        <v>12.72</v>
      </c>
      <c r="I1157" s="8">
        <v>60</v>
      </c>
      <c r="J1157" s="8">
        <v>1</v>
      </c>
      <c r="K1157" s="17">
        <v>48.18</v>
      </c>
      <c r="L1157" s="20">
        <f t="shared" si="1452"/>
        <v>18.0702</v>
      </c>
      <c r="M1157" s="20">
        <f t="shared" si="1453"/>
        <v>60.030050000000003</v>
      </c>
      <c r="N1157" s="16">
        <f t="shared" si="1454"/>
        <v>89996.790295624844</v>
      </c>
      <c r="O1157" s="16">
        <f t="shared" si="1455"/>
        <v>110926.9440888355</v>
      </c>
      <c r="P1157" s="22">
        <f t="shared" si="1476"/>
        <v>3.2441322414476264</v>
      </c>
      <c r="Q1157" s="11">
        <f t="shared" si="1477"/>
        <v>5681.7104867050912</v>
      </c>
      <c r="R1157" s="7">
        <f t="shared" si="1480"/>
        <v>1137</v>
      </c>
      <c r="S1157" s="11">
        <f t="shared" si="1478"/>
        <v>8135.2899493015721</v>
      </c>
      <c r="T1157" s="11">
        <f t="shared" si="1479"/>
        <v>10575.876934092044</v>
      </c>
      <c r="U1157" s="4">
        <v>9</v>
      </c>
      <c r="X1157" s="4">
        <v>9</v>
      </c>
      <c r="AB1157" s="4">
        <f>SUM(U1157:AA1157)+31</f>
        <v>49</v>
      </c>
      <c r="AC1157" s="3">
        <f t="shared" si="1462"/>
        <v>18</v>
      </c>
      <c r="AD1157" s="42">
        <f t="shared" si="1463"/>
        <v>4.2119999999999997</v>
      </c>
      <c r="AE1157" s="3">
        <f t="shared" si="1464"/>
        <v>60</v>
      </c>
      <c r="AF1157" s="42">
        <f t="shared" si="1465"/>
        <v>1.8029999999999999</v>
      </c>
      <c r="AJ1157" s="3">
        <v>9</v>
      </c>
      <c r="AK1157" s="57" t="s">
        <v>2998</v>
      </c>
      <c r="AL1157" t="s">
        <v>2626</v>
      </c>
    </row>
    <row r="1158" spans="2:38" x14ac:dyDescent="0.2">
      <c r="B1158" s="4">
        <v>9</v>
      </c>
      <c r="C1158" s="13" t="s">
        <v>1513</v>
      </c>
      <c r="D1158" s="29">
        <v>1625972</v>
      </c>
      <c r="E1158" s="29">
        <v>6657834</v>
      </c>
      <c r="F1158" s="23">
        <v>18</v>
      </c>
      <c r="G1158" s="10">
        <v>3</v>
      </c>
      <c r="H1158" s="38">
        <v>51.66</v>
      </c>
      <c r="I1158" s="8">
        <v>60.1</v>
      </c>
      <c r="J1158" s="8">
        <v>12.42</v>
      </c>
      <c r="K1158" s="17">
        <v>4.62</v>
      </c>
      <c r="L1158" s="20">
        <f t="shared" si="1452"/>
        <v>18.064350000000001</v>
      </c>
      <c r="M1158" s="20">
        <f t="shared" si="1453"/>
        <v>60.308283333333335</v>
      </c>
      <c r="N1158" s="16">
        <f t="shared" si="1454"/>
        <v>90009.99205617694</v>
      </c>
      <c r="O1158" s="16">
        <f t="shared" si="1455"/>
        <v>110396.67574686396</v>
      </c>
      <c r="P1158" s="22">
        <f t="shared" si="1476"/>
        <v>1.1525623627379127</v>
      </c>
      <c r="Q1158" s="11">
        <f t="shared" si="1477"/>
        <v>5682.8630490678288</v>
      </c>
      <c r="R1158" s="7">
        <f t="shared" si="1480"/>
        <v>1138</v>
      </c>
      <c r="S1158" s="11">
        <f t="shared" si="1478"/>
        <v>8129.7900209863146</v>
      </c>
      <c r="T1158" s="11">
        <f t="shared" si="1479"/>
        <v>10568.72702728221</v>
      </c>
      <c r="W1158" s="4">
        <v>7</v>
      </c>
      <c r="AB1158" s="4">
        <f t="shared" si="1456"/>
        <v>7</v>
      </c>
      <c r="AC1158" s="3">
        <f t="shared" si="1462"/>
        <v>18</v>
      </c>
      <c r="AD1158" s="42">
        <f t="shared" si="1463"/>
        <v>3.8609999999999998</v>
      </c>
      <c r="AE1158" s="3">
        <f t="shared" si="1464"/>
        <v>60.1</v>
      </c>
      <c r="AF1158" s="42">
        <f t="shared" si="1465"/>
        <v>12.497</v>
      </c>
      <c r="AJ1158" s="3">
        <v>9</v>
      </c>
      <c r="AL1158" t="s">
        <v>2627</v>
      </c>
    </row>
    <row r="1159" spans="2:38" x14ac:dyDescent="0.2">
      <c r="B1159" s="4">
        <v>9</v>
      </c>
      <c r="C1159" s="13" t="s">
        <v>1514</v>
      </c>
      <c r="D1159" s="29">
        <v>1626006</v>
      </c>
      <c r="E1159" s="29">
        <v>6657796</v>
      </c>
      <c r="F1159" s="23">
        <v>18</v>
      </c>
      <c r="G1159" s="10">
        <v>3</v>
      </c>
      <c r="H1159" s="38">
        <v>53.76</v>
      </c>
      <c r="I1159" s="8">
        <v>60</v>
      </c>
      <c r="J1159" s="8">
        <v>1</v>
      </c>
      <c r="K1159" s="17">
        <v>11.16</v>
      </c>
      <c r="L1159" s="20">
        <f t="shared" si="1452"/>
        <v>18.064933333333332</v>
      </c>
      <c r="M1159" s="20">
        <f t="shared" si="1453"/>
        <v>60.019766666666669</v>
      </c>
      <c r="N1159" s="16">
        <f t="shared" si="1454"/>
        <v>90008.96765003285</v>
      </c>
      <c r="O1159" s="16">
        <f t="shared" si="1455"/>
        <v>110926.7224742071</v>
      </c>
      <c r="P1159" s="22">
        <f t="shared" si="1476"/>
        <v>5.0990195135927847E-2</v>
      </c>
      <c r="Q1159" s="11">
        <f t="shared" si="1477"/>
        <v>5682.9140392629652</v>
      </c>
      <c r="R1159" s="7">
        <f t="shared" si="1480"/>
        <v>1139</v>
      </c>
      <c r="S1159" s="11">
        <f t="shared" si="1478"/>
        <v>8122.7252466374948</v>
      </c>
      <c r="T1159" s="11">
        <f t="shared" si="1479"/>
        <v>10559.542820628743</v>
      </c>
      <c r="AB1159" s="4">
        <f t="shared" si="1456"/>
        <v>0</v>
      </c>
      <c r="AC1159" s="3">
        <f t="shared" si="1462"/>
        <v>18</v>
      </c>
      <c r="AD1159" s="42">
        <f t="shared" si="1463"/>
        <v>3.8959999999999999</v>
      </c>
      <c r="AE1159" s="3">
        <f t="shared" si="1464"/>
        <v>60</v>
      </c>
      <c r="AF1159" s="42">
        <f t="shared" si="1465"/>
        <v>1.1859999999999999</v>
      </c>
      <c r="AJ1159" s="3">
        <v>9</v>
      </c>
      <c r="AL1159" t="s">
        <v>159</v>
      </c>
    </row>
    <row r="1160" spans="2:38" x14ac:dyDescent="0.2">
      <c r="B1160" s="4">
        <v>9</v>
      </c>
      <c r="C1160" s="13" t="s">
        <v>1515</v>
      </c>
      <c r="D1160" s="29">
        <v>1620559</v>
      </c>
      <c r="E1160" s="29">
        <v>6656538</v>
      </c>
      <c r="F1160" s="23">
        <v>17</v>
      </c>
      <c r="G1160" s="10">
        <v>57</v>
      </c>
      <c r="H1160" s="38">
        <v>59.76</v>
      </c>
      <c r="I1160" s="8">
        <v>60</v>
      </c>
      <c r="J1160" s="8">
        <v>0</v>
      </c>
      <c r="K1160" s="17">
        <v>36.42</v>
      </c>
      <c r="L1160" s="20">
        <f t="shared" si="1452"/>
        <v>17.9666</v>
      </c>
      <c r="M1160" s="20">
        <f t="shared" si="1453"/>
        <v>60.010116666666669</v>
      </c>
      <c r="N1160" s="16">
        <f t="shared" si="1454"/>
        <v>90198.42374183207</v>
      </c>
      <c r="O1160" s="16">
        <f t="shared" si="1455"/>
        <v>110923.59704905312</v>
      </c>
      <c r="P1160" s="22">
        <f t="shared" si="1476"/>
        <v>5.5903821872927439</v>
      </c>
      <c r="Q1160" s="11">
        <f t="shared" si="1477"/>
        <v>5688.5044214502577</v>
      </c>
      <c r="R1160" s="7">
        <f t="shared" si="1480"/>
        <v>1140</v>
      </c>
      <c r="S1160" s="11">
        <f t="shared" si="1478"/>
        <v>8123.5835071237016</v>
      </c>
      <c r="T1160" s="11">
        <f t="shared" si="1479"/>
        <v>10560.658559260812</v>
      </c>
      <c r="V1160" s="4">
        <v>9</v>
      </c>
      <c r="AB1160" s="4">
        <f t="shared" si="1456"/>
        <v>9</v>
      </c>
      <c r="AC1160" s="3">
        <f t="shared" si="1462"/>
        <v>17</v>
      </c>
      <c r="AD1160" s="42">
        <f t="shared" si="1463"/>
        <v>57.996000000000002</v>
      </c>
      <c r="AE1160" s="3">
        <f t="shared" si="1464"/>
        <v>60</v>
      </c>
      <c r="AF1160" s="42">
        <f t="shared" si="1465"/>
        <v>0.60699999999999998</v>
      </c>
      <c r="AJ1160" s="3">
        <v>9</v>
      </c>
      <c r="AK1160" s="3">
        <v>1</v>
      </c>
      <c r="AL1160" t="s">
        <v>2628</v>
      </c>
    </row>
    <row r="1161" spans="2:38" x14ac:dyDescent="0.2">
      <c r="B1161" s="4">
        <v>8</v>
      </c>
      <c r="C1161" s="13" t="s">
        <v>1516</v>
      </c>
      <c r="D1161" s="29">
        <v>1614682</v>
      </c>
      <c r="E1161" s="29">
        <v>6654403</v>
      </c>
      <c r="F1161" s="23">
        <v>17</v>
      </c>
      <c r="G1161" s="10">
        <v>51</v>
      </c>
      <c r="H1161" s="38">
        <v>36.42</v>
      </c>
      <c r="I1161" s="8">
        <v>59</v>
      </c>
      <c r="J1161" s="8">
        <v>59</v>
      </c>
      <c r="K1161" s="17">
        <v>33.54</v>
      </c>
      <c r="L1161" s="20">
        <f t="shared" si="1452"/>
        <v>17.860116666666666</v>
      </c>
      <c r="M1161" s="20">
        <f t="shared" si="1453"/>
        <v>59.992649999999998</v>
      </c>
      <c r="N1161" s="16">
        <f t="shared" si="1454"/>
        <v>90407.136198251785</v>
      </c>
      <c r="O1161" s="16">
        <f t="shared" si="1455"/>
        <v>110920.30440395615</v>
      </c>
      <c r="P1161" s="22">
        <f t="shared" si="1476"/>
        <v>6.2527876982990556</v>
      </c>
      <c r="Q1161" s="11">
        <f t="shared" si="1477"/>
        <v>5694.7572091485572</v>
      </c>
      <c r="R1161" s="7">
        <f t="shared" si="1480"/>
        <v>1141</v>
      </c>
      <c r="S1161" s="11">
        <f t="shared" si="1478"/>
        <v>8125.3853957001329</v>
      </c>
      <c r="T1161" s="11">
        <f t="shared" si="1479"/>
        <v>10563.001014410173</v>
      </c>
      <c r="AB1161" s="4">
        <f t="shared" si="1456"/>
        <v>0</v>
      </c>
      <c r="AC1161" s="3">
        <f t="shared" si="1462"/>
        <v>17</v>
      </c>
      <c r="AD1161" s="42">
        <f t="shared" si="1463"/>
        <v>51.606999999999999</v>
      </c>
      <c r="AE1161" s="3">
        <f t="shared" si="1464"/>
        <v>59</v>
      </c>
      <c r="AF1161" s="42">
        <f t="shared" si="1465"/>
        <v>59.558999999999997</v>
      </c>
      <c r="AJ1161" s="3">
        <v>9</v>
      </c>
      <c r="AL1161" t="s">
        <v>97</v>
      </c>
    </row>
    <row r="1162" spans="2:38" x14ac:dyDescent="0.2">
      <c r="B1162" s="4">
        <v>7</v>
      </c>
      <c r="C1162" s="13" t="s">
        <v>1517</v>
      </c>
      <c r="D1162" s="29">
        <v>1618725</v>
      </c>
      <c r="E1162" s="29">
        <v>6651525</v>
      </c>
      <c r="F1162" s="23">
        <v>17</v>
      </c>
      <c r="G1162" s="10">
        <v>55</v>
      </c>
      <c r="H1162" s="38">
        <v>51.12</v>
      </c>
      <c r="I1162" s="8">
        <v>59</v>
      </c>
      <c r="J1162" s="8">
        <v>57</v>
      </c>
      <c r="K1162" s="17">
        <v>56.52</v>
      </c>
      <c r="L1162" s="20">
        <f t="shared" si="1452"/>
        <v>17.930866666666667</v>
      </c>
      <c r="M1162" s="20">
        <f t="shared" si="1453"/>
        <v>59.965699999999998</v>
      </c>
      <c r="N1162" s="16">
        <f t="shared" si="1454"/>
        <v>90275.89296669059</v>
      </c>
      <c r="O1162" s="16">
        <f t="shared" si="1455"/>
        <v>110922.1605017535</v>
      </c>
      <c r="P1162" s="22">
        <f t="shared" si="1476"/>
        <v>4.9627344277122063</v>
      </c>
      <c r="Q1162" s="11">
        <f t="shared" si="1477"/>
        <v>5699.7199435762695</v>
      </c>
      <c r="R1162" s="7">
        <f t="shared" si="1480"/>
        <v>1142</v>
      </c>
      <c r="S1162" s="11">
        <f t="shared" si="1478"/>
        <v>8125.3450684257159</v>
      </c>
      <c r="T1162" s="11">
        <f t="shared" si="1479"/>
        <v>10562.948588953432</v>
      </c>
      <c r="AB1162" s="4">
        <f t="shared" si="1456"/>
        <v>0</v>
      </c>
      <c r="AC1162" s="3">
        <f t="shared" si="1462"/>
        <v>17</v>
      </c>
      <c r="AD1162" s="42">
        <f t="shared" si="1463"/>
        <v>55.851999999999997</v>
      </c>
      <c r="AE1162" s="3">
        <f t="shared" si="1464"/>
        <v>59</v>
      </c>
      <c r="AF1162" s="42">
        <f t="shared" si="1465"/>
        <v>57.942</v>
      </c>
      <c r="AJ1162" s="3">
        <v>9</v>
      </c>
      <c r="AL1162" t="s">
        <v>365</v>
      </c>
    </row>
    <row r="1163" spans="2:38" x14ac:dyDescent="0.2">
      <c r="B1163" s="4">
        <v>7</v>
      </c>
      <c r="C1163" s="13" t="s">
        <v>1519</v>
      </c>
      <c r="D1163" s="29">
        <v>1616565</v>
      </c>
      <c r="E1163" s="29">
        <v>6649457</v>
      </c>
      <c r="F1163" s="23">
        <v>17</v>
      </c>
      <c r="G1163" s="10">
        <v>53</v>
      </c>
      <c r="H1163" s="38">
        <v>27.78</v>
      </c>
      <c r="I1163" s="8">
        <v>59</v>
      </c>
      <c r="J1163" s="8">
        <v>56</v>
      </c>
      <c r="K1163" s="17">
        <v>51.9</v>
      </c>
      <c r="L1163" s="20">
        <f t="shared" si="1452"/>
        <v>17.89105</v>
      </c>
      <c r="M1163" s="20">
        <f t="shared" si="1453"/>
        <v>59.947749999999999</v>
      </c>
      <c r="N1163" s="16">
        <f t="shared" si="1454"/>
        <v>90356.071890693944</v>
      </c>
      <c r="O1163" s="16">
        <f t="shared" si="1455"/>
        <v>110920.87693032683</v>
      </c>
      <c r="P1163" s="22">
        <f t="shared" si="1476"/>
        <v>2.9903551628527341</v>
      </c>
      <c r="Q1163" s="11">
        <f t="shared" si="1477"/>
        <v>5702.7102987391227</v>
      </c>
      <c r="R1163" s="7">
        <f t="shared" si="1480"/>
        <v>1143</v>
      </c>
      <c r="S1163" s="11">
        <f t="shared" si="1478"/>
        <v>8122.4955086153032</v>
      </c>
      <c r="T1163" s="11">
        <f t="shared" si="1479"/>
        <v>10559.244161199895</v>
      </c>
      <c r="AB1163" s="4">
        <f t="shared" si="1456"/>
        <v>0</v>
      </c>
      <c r="AC1163" s="3">
        <f t="shared" si="1462"/>
        <v>17</v>
      </c>
      <c r="AD1163" s="42">
        <f t="shared" si="1463"/>
        <v>53.463000000000001</v>
      </c>
      <c r="AE1163" s="3">
        <f t="shared" si="1464"/>
        <v>59</v>
      </c>
      <c r="AF1163" s="42">
        <f t="shared" si="1465"/>
        <v>56.865000000000002</v>
      </c>
      <c r="AJ1163" s="3">
        <v>8</v>
      </c>
      <c r="AL1163" t="s">
        <v>447</v>
      </c>
    </row>
    <row r="1164" spans="2:38" x14ac:dyDescent="0.2">
      <c r="B1164" s="4">
        <v>8</v>
      </c>
      <c r="C1164" s="13" t="s">
        <v>1518</v>
      </c>
      <c r="D1164" s="29">
        <v>1615913</v>
      </c>
      <c r="E1164" s="29">
        <v>6649642</v>
      </c>
      <c r="F1164" s="23">
        <v>17</v>
      </c>
      <c r="G1164" s="10">
        <v>52</v>
      </c>
      <c r="H1164" s="38">
        <v>46.14</v>
      </c>
      <c r="I1164" s="8">
        <v>59</v>
      </c>
      <c r="J1164" s="8">
        <v>56</v>
      </c>
      <c r="K1164" s="17">
        <v>58.56</v>
      </c>
      <c r="L1164" s="20">
        <f t="shared" ref="L1164:L1169" si="1481">(H1164/60+G1164)/60+F1164</f>
        <v>17.879483333333333</v>
      </c>
      <c r="M1164" s="20">
        <f t="shared" ref="M1164:M1169" si="1482">(K1164/60+J1164)/60+I1164</f>
        <v>59.949599999999997</v>
      </c>
      <c r="N1164" s="16">
        <f t="shared" ref="N1164:N1169" si="1483">D1164/L1164</f>
        <v>90378.059022958347</v>
      </c>
      <c r="O1164" s="16">
        <f t="shared" ref="O1164:O1169" si="1484">E1164/M1164</f>
        <v>110920.53992019963</v>
      </c>
      <c r="P1164" s="22">
        <f t="shared" si="1476"/>
        <v>0.67773815002550952</v>
      </c>
      <c r="Q1164" s="11">
        <f t="shared" si="1477"/>
        <v>5703.3880368891478</v>
      </c>
      <c r="R1164" s="7">
        <f t="shared" si="1480"/>
        <v>1144</v>
      </c>
      <c r="S1164" s="11">
        <f t="shared" si="1478"/>
        <v>8116.3598986499419</v>
      </c>
      <c r="T1164" s="11">
        <f t="shared" si="1479"/>
        <v>10551.267868244924</v>
      </c>
      <c r="V1164" s="4">
        <v>9</v>
      </c>
      <c r="AB1164" s="4">
        <f t="shared" si="1456"/>
        <v>9</v>
      </c>
      <c r="AC1164" s="3">
        <f t="shared" si="1462"/>
        <v>17</v>
      </c>
      <c r="AD1164" s="42">
        <f t="shared" si="1463"/>
        <v>52.768999999999998</v>
      </c>
      <c r="AE1164" s="3">
        <f t="shared" si="1464"/>
        <v>59</v>
      </c>
      <c r="AF1164" s="42">
        <f t="shared" si="1465"/>
        <v>56.975999999999999</v>
      </c>
      <c r="AJ1164" s="3">
        <v>9</v>
      </c>
      <c r="AL1164" s="1" t="s">
        <v>2629</v>
      </c>
    </row>
    <row r="1165" spans="2:38" x14ac:dyDescent="0.2">
      <c r="B1165" s="4">
        <v>9</v>
      </c>
      <c r="C1165" s="13" t="s">
        <v>1523</v>
      </c>
      <c r="D1165" s="29">
        <v>1612814</v>
      </c>
      <c r="E1165" s="29">
        <v>6648910</v>
      </c>
      <c r="F1165" s="23">
        <v>17</v>
      </c>
      <c r="G1165" s="10">
        <v>49</v>
      </c>
      <c r="H1165" s="38">
        <v>25.26</v>
      </c>
      <c r="I1165" s="8">
        <v>59</v>
      </c>
      <c r="J1165" s="8">
        <v>56</v>
      </c>
      <c r="K1165" s="17">
        <v>38.04</v>
      </c>
      <c r="L1165" s="20">
        <f t="shared" si="1481"/>
        <v>17.823683333333335</v>
      </c>
      <c r="M1165" s="20">
        <f t="shared" si="1482"/>
        <v>59.943899999999999</v>
      </c>
      <c r="N1165" s="16">
        <f t="shared" si="1483"/>
        <v>90487.132756884326</v>
      </c>
      <c r="O1165" s="16">
        <f t="shared" si="1484"/>
        <v>110918.87581555422</v>
      </c>
      <c r="P1165" s="22">
        <f t="shared" si="1476"/>
        <v>3.1842777831087536</v>
      </c>
      <c r="Q1165" s="11">
        <f t="shared" si="1477"/>
        <v>5706.5723146722567</v>
      </c>
      <c r="R1165" s="7">
        <f t="shared" si="1480"/>
        <v>1145</v>
      </c>
      <c r="S1165" s="11">
        <f t="shared" si="1478"/>
        <v>8113.7988893331294</v>
      </c>
      <c r="T1165" s="11">
        <f t="shared" si="1479"/>
        <v>10547.938556133069</v>
      </c>
      <c r="AB1165" s="4">
        <f t="shared" si="1456"/>
        <v>0</v>
      </c>
      <c r="AC1165" s="3">
        <f t="shared" si="1462"/>
        <v>17</v>
      </c>
      <c r="AD1165" s="42">
        <f t="shared" si="1463"/>
        <v>49.420999999999999</v>
      </c>
      <c r="AE1165" s="3">
        <f t="shared" si="1464"/>
        <v>59</v>
      </c>
      <c r="AF1165" s="42">
        <f t="shared" si="1465"/>
        <v>56.634</v>
      </c>
      <c r="AJ1165" s="3">
        <v>9</v>
      </c>
      <c r="AK1165" s="3">
        <v>1</v>
      </c>
      <c r="AL1165" t="s">
        <v>408</v>
      </c>
    </row>
    <row r="1166" spans="2:38" x14ac:dyDescent="0.2">
      <c r="B1166" s="4">
        <v>7</v>
      </c>
      <c r="C1166" s="13" t="s">
        <v>1520</v>
      </c>
      <c r="D1166" s="29">
        <v>1616506</v>
      </c>
      <c r="E1166" s="29">
        <v>6647190</v>
      </c>
      <c r="F1166" s="23">
        <v>17</v>
      </c>
      <c r="G1166" s="10">
        <v>53</v>
      </c>
      <c r="H1166" s="38">
        <v>19.32</v>
      </c>
      <c r="I1166" s="8">
        <v>59</v>
      </c>
      <c r="J1166" s="8">
        <v>55</v>
      </c>
      <c r="K1166" s="17">
        <v>38.76</v>
      </c>
      <c r="L1166" s="20">
        <f t="shared" si="1481"/>
        <v>17.8887</v>
      </c>
      <c r="M1166" s="20">
        <f t="shared" si="1482"/>
        <v>59.927433333333333</v>
      </c>
      <c r="N1166" s="16">
        <f t="shared" si="1483"/>
        <v>90364.643601826858</v>
      </c>
      <c r="O1166" s="16">
        <f t="shared" si="1484"/>
        <v>110920.65236677915</v>
      </c>
      <c r="P1166" s="22">
        <f t="shared" si="1476"/>
        <v>4.0729920206158026</v>
      </c>
      <c r="Q1166" s="11">
        <f t="shared" si="1477"/>
        <v>5710.6453066928725</v>
      </c>
      <c r="R1166" s="7">
        <f t="shared" si="1480"/>
        <v>1146</v>
      </c>
      <c r="S1166" s="11">
        <f t="shared" si="1478"/>
        <v>8112.5048510436272</v>
      </c>
      <c r="T1166" s="11">
        <f t="shared" si="1479"/>
        <v>10546.256306356716</v>
      </c>
      <c r="AB1166" s="4">
        <f t="shared" si="1456"/>
        <v>0</v>
      </c>
      <c r="AC1166" s="3">
        <f t="shared" si="1462"/>
        <v>17</v>
      </c>
      <c r="AD1166" s="42">
        <f t="shared" si="1463"/>
        <v>53.322000000000003</v>
      </c>
      <c r="AE1166" s="3">
        <f t="shared" si="1464"/>
        <v>59</v>
      </c>
      <c r="AF1166" s="42">
        <f t="shared" si="1465"/>
        <v>55.646000000000001</v>
      </c>
      <c r="AJ1166" s="3">
        <v>9</v>
      </c>
      <c r="AK1166" s="57"/>
      <c r="AL1166" t="s">
        <v>421</v>
      </c>
    </row>
    <row r="1167" spans="2:38" x14ac:dyDescent="0.2">
      <c r="B1167" s="4">
        <v>7</v>
      </c>
      <c r="C1167" s="13" t="s">
        <v>1521</v>
      </c>
      <c r="D1167" s="29">
        <v>1617110</v>
      </c>
      <c r="E1167" s="29">
        <v>6644473</v>
      </c>
      <c r="F1167" s="23">
        <v>17</v>
      </c>
      <c r="G1167" s="10">
        <v>53</v>
      </c>
      <c r="H1167" s="38">
        <v>52.74</v>
      </c>
      <c r="I1167" s="8">
        <v>59</v>
      </c>
      <c r="J1167" s="8">
        <v>54</v>
      </c>
      <c r="K1167" s="17">
        <v>10.44</v>
      </c>
      <c r="L1167" s="20">
        <f t="shared" si="1481"/>
        <v>17.897983333333332</v>
      </c>
      <c r="M1167" s="20">
        <f t="shared" si="1482"/>
        <v>59.902900000000002</v>
      </c>
      <c r="N1167" s="16">
        <f t="shared" si="1483"/>
        <v>90351.5200502105</v>
      </c>
      <c r="O1167" s="16">
        <f t="shared" si="1484"/>
        <v>110920.72337065484</v>
      </c>
      <c r="P1167" s="22">
        <f t="shared" si="1476"/>
        <v>2.7833262474959706</v>
      </c>
      <c r="Q1167" s="11">
        <f t="shared" si="1477"/>
        <v>5713.4286329403685</v>
      </c>
      <c r="R1167" s="7">
        <f t="shared" si="1480"/>
        <v>1147</v>
      </c>
      <c r="S1167" s="11">
        <f t="shared" si="1478"/>
        <v>8109.3825757863287</v>
      </c>
      <c r="T1167" s="11">
        <f t="shared" si="1479"/>
        <v>10542.197348522228</v>
      </c>
      <c r="AA1167" s="4">
        <v>9</v>
      </c>
      <c r="AB1167" s="4">
        <f t="shared" si="1456"/>
        <v>9</v>
      </c>
      <c r="AC1167" s="3">
        <f t="shared" si="1462"/>
        <v>17</v>
      </c>
      <c r="AD1167" s="42">
        <f t="shared" si="1463"/>
        <v>53.878999999999998</v>
      </c>
      <c r="AE1167" s="3">
        <f t="shared" si="1464"/>
        <v>59</v>
      </c>
      <c r="AF1167" s="42">
        <f t="shared" si="1465"/>
        <v>54.173999999999999</v>
      </c>
      <c r="AJ1167" s="3" t="s">
        <v>101</v>
      </c>
      <c r="AK1167" s="57" t="s">
        <v>2998</v>
      </c>
      <c r="AL1167" t="s">
        <v>67</v>
      </c>
    </row>
    <row r="1168" spans="2:38" x14ac:dyDescent="0.2">
      <c r="B1168" s="4">
        <v>5</v>
      </c>
      <c r="C1168" s="13" t="s">
        <v>1522</v>
      </c>
      <c r="D1168" s="8">
        <v>1614894</v>
      </c>
      <c r="E1168" s="8">
        <v>6644383</v>
      </c>
      <c r="F1168" s="23">
        <v>17</v>
      </c>
      <c r="G1168" s="10">
        <v>51</v>
      </c>
      <c r="H1168" s="38">
        <v>30.06</v>
      </c>
      <c r="I1168" s="8">
        <v>59</v>
      </c>
      <c r="J1168" s="8">
        <v>54</v>
      </c>
      <c r="K1168" s="17">
        <v>9.7799999999999994</v>
      </c>
      <c r="L1168" s="20">
        <f t="shared" si="1481"/>
        <v>17.858350000000002</v>
      </c>
      <c r="M1168" s="20">
        <f t="shared" si="1482"/>
        <v>59.902716666666663</v>
      </c>
      <c r="N1168" s="16">
        <f t="shared" si="1483"/>
        <v>90427.951070507625</v>
      </c>
      <c r="O1168" s="16">
        <f t="shared" si="1484"/>
        <v>110919.56040947503</v>
      </c>
      <c r="P1168" s="22">
        <f t="shared" si="1476"/>
        <v>2.2178268642975718</v>
      </c>
      <c r="Q1168" s="11">
        <f t="shared" si="1477"/>
        <v>5715.6464598046659</v>
      </c>
      <c r="R1168" s="7">
        <f t="shared" si="1480"/>
        <v>1148</v>
      </c>
      <c r="S1168" s="11">
        <f t="shared" si="1478"/>
        <v>8105.4637949146309</v>
      </c>
      <c r="T1168" s="11">
        <f t="shared" si="1479"/>
        <v>10537.10293338902</v>
      </c>
      <c r="V1168" s="4">
        <v>9</v>
      </c>
      <c r="AB1168" s="4">
        <f t="shared" si="1456"/>
        <v>9</v>
      </c>
      <c r="AC1168" s="3">
        <f t="shared" si="1462"/>
        <v>17</v>
      </c>
      <c r="AD1168" s="42">
        <f t="shared" si="1463"/>
        <v>51.500999999999998</v>
      </c>
      <c r="AE1168" s="3">
        <f t="shared" si="1464"/>
        <v>59</v>
      </c>
      <c r="AF1168" s="42">
        <f t="shared" si="1465"/>
        <v>54.162999999999997</v>
      </c>
      <c r="AJ1168" s="3" t="s">
        <v>101</v>
      </c>
      <c r="AK1168" s="57" t="s">
        <v>2998</v>
      </c>
      <c r="AL1168" t="s">
        <v>2630</v>
      </c>
    </row>
    <row r="1169" spans="1:38" x14ac:dyDescent="0.2">
      <c r="B1169" s="4">
        <v>9</v>
      </c>
      <c r="C1169" s="13" t="s">
        <v>1524</v>
      </c>
      <c r="D1169" s="29">
        <v>1611735</v>
      </c>
      <c r="E1169" s="29">
        <v>6640814</v>
      </c>
      <c r="F1169" s="23">
        <v>17</v>
      </c>
      <c r="G1169" s="10">
        <v>48</v>
      </c>
      <c r="H1169" s="38">
        <v>0.06</v>
      </c>
      <c r="I1169" s="8">
        <v>59</v>
      </c>
      <c r="J1169" s="8">
        <v>52</v>
      </c>
      <c r="K1169" s="17">
        <v>17.64</v>
      </c>
      <c r="L1169" s="20">
        <f t="shared" si="1481"/>
        <v>17.800016666666668</v>
      </c>
      <c r="M1169" s="20">
        <f t="shared" si="1482"/>
        <v>59.871566666666666</v>
      </c>
      <c r="N1169" s="16">
        <f t="shared" si="1483"/>
        <v>90546.825330687891</v>
      </c>
      <c r="O1169" s="16">
        <f t="shared" si="1484"/>
        <v>110917.65874396695</v>
      </c>
      <c r="P1169" s="22">
        <f t="shared" si="1476"/>
        <v>4.7662398177179455</v>
      </c>
      <c r="Q1169" s="11">
        <f t="shared" si="1477"/>
        <v>5720.412699622384</v>
      </c>
      <c r="R1169" s="7">
        <f t="shared" si="1480"/>
        <v>1149</v>
      </c>
      <c r="S1169" s="11">
        <f t="shared" si="1478"/>
        <v>8105.162641414483</v>
      </c>
      <c r="T1169" s="11">
        <f t="shared" si="1479"/>
        <v>10536.711433838827</v>
      </c>
      <c r="U1169" s="4">
        <v>7</v>
      </c>
      <c r="V1169" s="4">
        <v>7</v>
      </c>
      <c r="AB1169" s="4">
        <f t="shared" si="1456"/>
        <v>14</v>
      </c>
      <c r="AC1169" s="3">
        <f t="shared" si="1462"/>
        <v>17</v>
      </c>
      <c r="AD1169" s="42">
        <f t="shared" si="1463"/>
        <v>48.000999999999998</v>
      </c>
      <c r="AE1169" s="3">
        <f t="shared" si="1464"/>
        <v>59</v>
      </c>
      <c r="AF1169" s="42">
        <f t="shared" si="1465"/>
        <v>52.293999999999997</v>
      </c>
      <c r="AJ1169" s="3">
        <v>8</v>
      </c>
      <c r="AK1169" s="3">
        <v>1</v>
      </c>
      <c r="AL1169" t="s">
        <v>493</v>
      </c>
    </row>
    <row r="1170" spans="1:38" x14ac:dyDescent="0.2">
      <c r="B1170" s="4">
        <v>9</v>
      </c>
      <c r="C1170" s="13" t="s">
        <v>1525</v>
      </c>
      <c r="D1170" s="29">
        <v>1612568</v>
      </c>
      <c r="E1170" s="29">
        <v>6639321</v>
      </c>
      <c r="F1170" s="23">
        <v>17</v>
      </c>
      <c r="G1170" s="10">
        <v>48</v>
      </c>
      <c r="H1170" s="38">
        <v>50.7</v>
      </c>
      <c r="I1170" s="8">
        <v>59</v>
      </c>
      <c r="J1170" s="8">
        <v>51</v>
      </c>
      <c r="K1170" s="17">
        <v>28.62</v>
      </c>
      <c r="L1170" s="20">
        <f t="shared" si="1452"/>
        <v>17.814083333333333</v>
      </c>
      <c r="M1170" s="20">
        <f t="shared" si="1453"/>
        <v>59.857950000000002</v>
      </c>
      <c r="N1170" s="16">
        <f t="shared" si="1454"/>
        <v>90522.086925606622</v>
      </c>
      <c r="O1170" s="16">
        <f t="shared" si="1455"/>
        <v>110917.94824246403</v>
      </c>
      <c r="P1170" s="22">
        <f t="shared" si="1476"/>
        <v>1.7096602001567447</v>
      </c>
      <c r="Q1170" s="11">
        <f t="shared" si="1477"/>
        <v>5722.1223598225406</v>
      </c>
      <c r="R1170" s="7">
        <f t="shared" si="1480"/>
        <v>1150</v>
      </c>
      <c r="S1170" s="11">
        <f t="shared" si="1478"/>
        <v>8100.5349580792144</v>
      </c>
      <c r="T1170" s="11">
        <f t="shared" si="1479"/>
        <v>10530.695445502979</v>
      </c>
      <c r="AB1170" s="4">
        <f t="shared" si="1456"/>
        <v>0</v>
      </c>
      <c r="AC1170" s="3">
        <f t="shared" si="1462"/>
        <v>17</v>
      </c>
      <c r="AD1170" s="42">
        <f t="shared" si="1463"/>
        <v>48.844999999999999</v>
      </c>
      <c r="AE1170" s="3">
        <f t="shared" si="1464"/>
        <v>59</v>
      </c>
      <c r="AF1170" s="42">
        <f t="shared" si="1465"/>
        <v>51.476999999999997</v>
      </c>
      <c r="AJ1170" s="3">
        <v>9</v>
      </c>
      <c r="AK1170" s="3">
        <v>1</v>
      </c>
      <c r="AL1170" t="s">
        <v>184</v>
      </c>
    </row>
    <row r="1171" spans="1:38" x14ac:dyDescent="0.2">
      <c r="B1171" s="4">
        <v>8</v>
      </c>
      <c r="C1171" s="13" t="s">
        <v>1526</v>
      </c>
      <c r="D1171" s="29">
        <v>1613163</v>
      </c>
      <c r="E1171" s="29">
        <v>6639155</v>
      </c>
      <c r="F1171" s="23">
        <v>17</v>
      </c>
      <c r="G1171" s="10">
        <v>49</v>
      </c>
      <c r="H1171" s="38">
        <v>28.5</v>
      </c>
      <c r="I1171" s="8">
        <v>59</v>
      </c>
      <c r="J1171" s="8">
        <v>51</v>
      </c>
      <c r="K1171" s="17">
        <v>22.68</v>
      </c>
      <c r="L1171" s="20">
        <f t="shared" si="1452"/>
        <v>17.824583333333333</v>
      </c>
      <c r="M1171" s="20">
        <f t="shared" si="1453"/>
        <v>59.856299999999997</v>
      </c>
      <c r="N1171" s="16">
        <f t="shared" si="1454"/>
        <v>90502.143575118636</v>
      </c>
      <c r="O1171" s="16">
        <f t="shared" si="1455"/>
        <v>110918.23250017125</v>
      </c>
      <c r="P1171" s="22">
        <f t="shared" si="1476"/>
        <v>0.61772242957496692</v>
      </c>
      <c r="Q1171" s="11">
        <f t="shared" si="1477"/>
        <v>5722.7400822521158</v>
      </c>
      <c r="R1171" s="7">
        <f t="shared" si="1480"/>
        <v>1151</v>
      </c>
      <c r="S1171" s="11">
        <f t="shared" si="1478"/>
        <v>8094.3708548274926</v>
      </c>
      <c r="T1171" s="11">
        <f t="shared" si="1479"/>
        <v>10522.682111275741</v>
      </c>
      <c r="W1171" s="4">
        <v>9</v>
      </c>
      <c r="AB1171" s="4">
        <f t="shared" si="1456"/>
        <v>9</v>
      </c>
      <c r="AC1171" s="3">
        <f t="shared" si="1462"/>
        <v>17</v>
      </c>
      <c r="AD1171" s="42">
        <f t="shared" si="1463"/>
        <v>49.475000000000001</v>
      </c>
      <c r="AE1171" s="3">
        <f t="shared" si="1464"/>
        <v>59</v>
      </c>
      <c r="AF1171" s="42">
        <f t="shared" si="1465"/>
        <v>51.378</v>
      </c>
      <c r="AJ1171" s="3">
        <v>8</v>
      </c>
      <c r="AL1171" t="s">
        <v>397</v>
      </c>
    </row>
    <row r="1172" spans="1:38" x14ac:dyDescent="0.2">
      <c r="A1172" s="4">
        <v>1</v>
      </c>
      <c r="B1172" s="4">
        <v>9</v>
      </c>
      <c r="C1172" s="13" t="s">
        <v>1527</v>
      </c>
      <c r="D1172" s="8">
        <v>1613150</v>
      </c>
      <c r="E1172" s="8">
        <v>6640000</v>
      </c>
      <c r="F1172" s="23">
        <v>17</v>
      </c>
      <c r="G1172" s="10">
        <v>49</v>
      </c>
      <c r="H1172" s="38">
        <v>29.34</v>
      </c>
      <c r="I1172" s="8">
        <v>59</v>
      </c>
      <c r="J1172" s="8">
        <v>51</v>
      </c>
      <c r="K1172" s="17">
        <v>49.92</v>
      </c>
      <c r="L1172" s="20">
        <f t="shared" si="1452"/>
        <v>17.824816666666667</v>
      </c>
      <c r="M1172" s="20">
        <f t="shared" si="1453"/>
        <v>59.863866666666667</v>
      </c>
      <c r="N1172" s="16">
        <f t="shared" si="1454"/>
        <v>90500.229548878007</v>
      </c>
      <c r="O1172" s="16">
        <f t="shared" si="1455"/>
        <v>110918.32802870513</v>
      </c>
      <c r="P1172" s="22">
        <f t="shared" si="1476"/>
        <v>0.84509999408354042</v>
      </c>
      <c r="Q1172" s="11">
        <f t="shared" si="1477"/>
        <v>5723.5851822461991</v>
      </c>
      <c r="R1172" s="7">
        <f t="shared" si="1480"/>
        <v>1152</v>
      </c>
      <c r="S1172" s="11">
        <f t="shared" si="1478"/>
        <v>8088.5387818548716</v>
      </c>
      <c r="T1172" s="11">
        <f t="shared" si="1479"/>
        <v>10515.100416411333</v>
      </c>
      <c r="V1172" s="4">
        <v>9</v>
      </c>
      <c r="AB1172" s="4">
        <f>SUM(U1172:AA1172)+AB1173+AB1174</f>
        <v>46</v>
      </c>
      <c r="AC1172" s="3">
        <f t="shared" si="1462"/>
        <v>17</v>
      </c>
      <c r="AD1172" s="42">
        <f t="shared" si="1463"/>
        <v>49.488999999999997</v>
      </c>
      <c r="AE1172" s="3">
        <f t="shared" si="1464"/>
        <v>59</v>
      </c>
      <c r="AF1172" s="42">
        <f t="shared" si="1465"/>
        <v>51.832000000000001</v>
      </c>
      <c r="AJ1172" s="3">
        <v>9</v>
      </c>
      <c r="AK1172" s="3">
        <v>1</v>
      </c>
      <c r="AL1172" t="s">
        <v>2631</v>
      </c>
    </row>
    <row r="1173" spans="1:38" x14ac:dyDescent="0.2">
      <c r="A1173" s="4">
        <v>1</v>
      </c>
      <c r="B1173" s="4">
        <v>9</v>
      </c>
      <c r="C1173" s="13" t="s">
        <v>1528</v>
      </c>
      <c r="D1173" s="29">
        <v>1613197</v>
      </c>
      <c r="E1173" s="29">
        <v>6640070</v>
      </c>
      <c r="F1173" s="23">
        <v>17</v>
      </c>
      <c r="G1173" s="10">
        <v>49</v>
      </c>
      <c r="H1173" s="38">
        <v>32.520000000000003</v>
      </c>
      <c r="I1173" s="8">
        <v>59</v>
      </c>
      <c r="J1173" s="8">
        <v>51</v>
      </c>
      <c r="K1173" s="17">
        <v>52.2</v>
      </c>
      <c r="L1173" s="20">
        <f t="shared" si="1452"/>
        <v>17.825700000000001</v>
      </c>
      <c r="M1173" s="20">
        <f t="shared" si="1453"/>
        <v>59.8645</v>
      </c>
      <c r="N1173" s="16">
        <f t="shared" si="1454"/>
        <v>90498.381550233651</v>
      </c>
      <c r="O1173" s="16">
        <f t="shared" si="1455"/>
        <v>110918.32388143224</v>
      </c>
      <c r="P1173" s="22">
        <f t="shared" si="1476"/>
        <v>8.4314885992925359E-2</v>
      </c>
      <c r="Q1173" s="11">
        <f t="shared" si="1477"/>
        <v>5723.6694971321922</v>
      </c>
      <c r="R1173" s="7">
        <f t="shared" si="1480"/>
        <v>1153</v>
      </c>
      <c r="S1173" s="11">
        <f t="shared" si="1478"/>
        <v>8081.6426204086802</v>
      </c>
      <c r="T1173" s="11">
        <f t="shared" si="1479"/>
        <v>10506.135406531284</v>
      </c>
      <c r="V1173" s="4">
        <v>9</v>
      </c>
      <c r="AB1173" s="4">
        <f>SUM(U1173:AA1173)+10</f>
        <v>19</v>
      </c>
      <c r="AC1173" s="3">
        <f t="shared" si="1462"/>
        <v>17</v>
      </c>
      <c r="AD1173" s="42">
        <f t="shared" si="1463"/>
        <v>49.542000000000002</v>
      </c>
      <c r="AE1173" s="3">
        <f t="shared" si="1464"/>
        <v>59</v>
      </c>
      <c r="AF1173" s="42">
        <f t="shared" si="1465"/>
        <v>51.87</v>
      </c>
      <c r="AJ1173" s="3">
        <v>9</v>
      </c>
      <c r="AK1173" s="3">
        <v>1</v>
      </c>
      <c r="AL1173" t="s">
        <v>2631</v>
      </c>
    </row>
    <row r="1174" spans="1:38" x14ac:dyDescent="0.2">
      <c r="A1174" s="4">
        <v>1</v>
      </c>
      <c r="B1174" s="4">
        <v>9</v>
      </c>
      <c r="C1174" s="13" t="s">
        <v>2632</v>
      </c>
      <c r="D1174" s="8">
        <v>1613250</v>
      </c>
      <c r="E1174" s="8">
        <v>6639850</v>
      </c>
      <c r="F1174" s="23">
        <v>17</v>
      </c>
      <c r="G1174" s="10">
        <v>49</v>
      </c>
      <c r="H1174" s="38">
        <v>35.46</v>
      </c>
      <c r="I1174" s="8">
        <v>59</v>
      </c>
      <c r="J1174" s="8">
        <v>51</v>
      </c>
      <c r="K1174" s="17">
        <v>45</v>
      </c>
      <c r="L1174" s="20">
        <f t="shared" si="1452"/>
        <v>17.826516666666667</v>
      </c>
      <c r="M1174" s="20">
        <f t="shared" si="1453"/>
        <v>59.862499999999997</v>
      </c>
      <c r="N1174" s="16">
        <f t="shared" si="1454"/>
        <v>90497.208746146891</v>
      </c>
      <c r="O1174" s="16">
        <f t="shared" si="1455"/>
        <v>110918.35456253916</v>
      </c>
      <c r="P1174" s="22">
        <f t="shared" si="1476"/>
        <v>0.22629405648403583</v>
      </c>
      <c r="Q1174" s="11">
        <f t="shared" si="1477"/>
        <v>5723.8957911886764</v>
      </c>
      <c r="R1174" s="7">
        <f t="shared" si="1480"/>
        <v>1154</v>
      </c>
      <c r="S1174" s="11">
        <f t="shared" si="1478"/>
        <v>8074.9587071535234</v>
      </c>
      <c r="T1174" s="11">
        <f t="shared" si="1479"/>
        <v>10497.446319299581</v>
      </c>
      <c r="V1174" s="4">
        <v>9</v>
      </c>
      <c r="W1174" s="4">
        <v>9</v>
      </c>
      <c r="AB1174" s="4">
        <f t="shared" ref="AB1174" si="1485">SUM(U1174:AA1174)</f>
        <v>18</v>
      </c>
      <c r="AC1174" s="3">
        <f t="shared" si="1462"/>
        <v>17</v>
      </c>
      <c r="AD1174" s="42">
        <f t="shared" si="1463"/>
        <v>49.591000000000001</v>
      </c>
      <c r="AE1174" s="3">
        <f t="shared" si="1464"/>
        <v>59</v>
      </c>
      <c r="AF1174" s="42">
        <f t="shared" si="1465"/>
        <v>51.75</v>
      </c>
      <c r="AJ1174" s="3">
        <v>9</v>
      </c>
      <c r="AL1174" s="13" t="s">
        <v>2633</v>
      </c>
    </row>
    <row r="1175" spans="1:38" x14ac:dyDescent="0.2">
      <c r="B1175" s="4">
        <v>8</v>
      </c>
      <c r="C1175" s="13" t="s">
        <v>2878</v>
      </c>
      <c r="D1175" s="29">
        <v>1614280</v>
      </c>
      <c r="E1175" s="29">
        <v>6639307</v>
      </c>
      <c r="F1175" s="23"/>
      <c r="G1175" s="10"/>
      <c r="H1175" s="38"/>
      <c r="I1175" s="8"/>
      <c r="J1175" s="8"/>
      <c r="K1175" s="17"/>
      <c r="L1175" s="20"/>
      <c r="M1175" s="20"/>
      <c r="N1175" s="16"/>
      <c r="O1175" s="16"/>
      <c r="P1175" s="22">
        <f t="shared" si="1476"/>
        <v>1.1643663512829627</v>
      </c>
      <c r="Q1175" s="11">
        <f t="shared" si="1477"/>
        <v>5725.0601575399596</v>
      </c>
      <c r="R1175" s="7">
        <f t="shared" si="1480"/>
        <v>1155</v>
      </c>
      <c r="S1175" s="11">
        <f t="shared" si="1478"/>
        <v>8069.6086030087044</v>
      </c>
      <c r="T1175" s="11">
        <f t="shared" si="1479"/>
        <v>10490.491183911316</v>
      </c>
      <c r="AB1175" s="4">
        <f t="shared" ref="AB1175" si="1486">SUM(U1175:AA1175)</f>
        <v>0</v>
      </c>
      <c r="AC1175" s="3">
        <f t="shared" ref="AC1175" si="1487">F1175</f>
        <v>0</v>
      </c>
      <c r="AD1175" s="42">
        <f t="shared" ref="AD1175" si="1488">G1175+H1175/60</f>
        <v>0</v>
      </c>
      <c r="AE1175" s="3">
        <f t="shared" ref="AE1175" si="1489">I1175</f>
        <v>0</v>
      </c>
      <c r="AF1175" s="42">
        <f t="shared" ref="AF1175" si="1490">J1175+K1175/60</f>
        <v>0</v>
      </c>
      <c r="AJ1175" s="3">
        <v>8</v>
      </c>
      <c r="AL1175" s="13" t="s">
        <v>42</v>
      </c>
    </row>
    <row r="1176" spans="1:38" x14ac:dyDescent="0.2">
      <c r="B1176" s="4">
        <v>9</v>
      </c>
      <c r="C1176" s="13" t="s">
        <v>1530</v>
      </c>
      <c r="D1176" s="8">
        <v>1614900</v>
      </c>
      <c r="E1176" s="8">
        <v>6639170</v>
      </c>
      <c r="F1176" s="23">
        <v>17</v>
      </c>
      <c r="G1176" s="10">
        <v>51</v>
      </c>
      <c r="H1176" s="38">
        <v>20.100000000000001</v>
      </c>
      <c r="I1176" s="8">
        <v>59</v>
      </c>
      <c r="J1176" s="8">
        <v>51</v>
      </c>
      <c r="K1176" s="17">
        <v>21.42</v>
      </c>
      <c r="L1176" s="20">
        <f t="shared" si="1452"/>
        <v>17.855583333333332</v>
      </c>
      <c r="M1176" s="20">
        <f t="shared" si="1453"/>
        <v>59.85595</v>
      </c>
      <c r="N1176" s="16">
        <f t="shared" si="1454"/>
        <v>90442.298627413475</v>
      </c>
      <c r="O1176" s="16">
        <f t="shared" si="1455"/>
        <v>110919.13168197982</v>
      </c>
      <c r="P1176" s="22">
        <f t="shared" si="1476"/>
        <v>0.63495590398074098</v>
      </c>
      <c r="Q1176" s="11">
        <f t="shared" si="1477"/>
        <v>5725.6951134439405</v>
      </c>
      <c r="R1176" s="7">
        <f t="shared" si="1480"/>
        <v>1156</v>
      </c>
      <c r="S1176" s="11">
        <f t="shared" si="1478"/>
        <v>8063.5221839850647</v>
      </c>
      <c r="T1176" s="11">
        <f t="shared" si="1479"/>
        <v>10482.578839180584</v>
      </c>
      <c r="AB1176" s="4">
        <f t="shared" si="1456"/>
        <v>0</v>
      </c>
      <c r="AC1176" s="3">
        <f t="shared" si="1462"/>
        <v>17</v>
      </c>
      <c r="AD1176" s="42">
        <f t="shared" si="1463"/>
        <v>51.335000000000001</v>
      </c>
      <c r="AE1176" s="3">
        <f t="shared" si="1464"/>
        <v>59</v>
      </c>
      <c r="AF1176" s="42">
        <f t="shared" si="1465"/>
        <v>51.356999999999999</v>
      </c>
      <c r="AJ1176" s="3">
        <v>9</v>
      </c>
      <c r="AL1176" t="s">
        <v>507</v>
      </c>
    </row>
    <row r="1177" spans="1:38" x14ac:dyDescent="0.2">
      <c r="B1177" s="4">
        <v>9</v>
      </c>
      <c r="C1177" s="13" t="s">
        <v>1531</v>
      </c>
      <c r="D1177" s="29">
        <v>1614862</v>
      </c>
      <c r="E1177" s="29">
        <v>6639209</v>
      </c>
      <c r="F1177" s="23">
        <v>17</v>
      </c>
      <c r="G1177" s="10">
        <v>51</v>
      </c>
      <c r="H1177" s="38">
        <v>17.7</v>
      </c>
      <c r="I1177" s="8">
        <v>59</v>
      </c>
      <c r="J1177" s="8">
        <v>51</v>
      </c>
      <c r="K1177" s="17">
        <v>22.74</v>
      </c>
      <c r="L1177" s="20">
        <f t="shared" si="1452"/>
        <v>17.854916666666668</v>
      </c>
      <c r="M1177" s="20">
        <f t="shared" si="1453"/>
        <v>59.856316666666665</v>
      </c>
      <c r="N1177" s="16">
        <f t="shared" si="1454"/>
        <v>90443.547295562836</v>
      </c>
      <c r="O1177" s="16">
        <f t="shared" si="1455"/>
        <v>110919.10377601473</v>
      </c>
      <c r="P1177" s="22">
        <f t="shared" si="1476"/>
        <v>5.4451813560247926E-2</v>
      </c>
      <c r="Q1177" s="11">
        <f t="shared" si="1477"/>
        <v>5725.7495652575008</v>
      </c>
      <c r="R1177" s="7">
        <f t="shared" si="1480"/>
        <v>1157</v>
      </c>
      <c r="S1177" s="11">
        <f t="shared" si="1478"/>
        <v>8056.6294660667345</v>
      </c>
      <c r="T1177" s="11">
        <f t="shared" si="1479"/>
        <v>10473.618305886755</v>
      </c>
      <c r="AB1177" s="4">
        <f t="shared" si="1456"/>
        <v>0</v>
      </c>
      <c r="AC1177" s="3">
        <f t="shared" si="1462"/>
        <v>17</v>
      </c>
      <c r="AD1177" s="42">
        <f t="shared" si="1463"/>
        <v>51.295000000000002</v>
      </c>
      <c r="AE1177" s="3">
        <f t="shared" si="1464"/>
        <v>59</v>
      </c>
      <c r="AF1177" s="42">
        <f t="shared" si="1465"/>
        <v>51.378999999999998</v>
      </c>
      <c r="AJ1177" s="3">
        <v>9</v>
      </c>
      <c r="AK1177" s="57" t="s">
        <v>2296</v>
      </c>
      <c r="AL1177" t="s">
        <v>507</v>
      </c>
    </row>
    <row r="1178" spans="1:38" x14ac:dyDescent="0.2">
      <c r="B1178" s="4">
        <v>7</v>
      </c>
      <c r="C1178" s="13" t="s">
        <v>1532</v>
      </c>
      <c r="D1178" s="29">
        <v>1615791</v>
      </c>
      <c r="E1178" s="29">
        <v>6636907</v>
      </c>
      <c r="F1178" s="23">
        <v>17</v>
      </c>
      <c r="G1178" s="10">
        <v>52</v>
      </c>
      <c r="H1178" s="38">
        <v>12.72</v>
      </c>
      <c r="I1178" s="8">
        <v>59</v>
      </c>
      <c r="J1178" s="8">
        <v>50</v>
      </c>
      <c r="K1178" s="17">
        <v>7.44</v>
      </c>
      <c r="L1178" s="20">
        <f t="shared" si="1452"/>
        <v>17.870200000000001</v>
      </c>
      <c r="M1178" s="20">
        <f t="shared" si="1453"/>
        <v>59.8354</v>
      </c>
      <c r="N1178" s="16">
        <f t="shared" si="1454"/>
        <v>90418.182225156968</v>
      </c>
      <c r="O1178" s="16">
        <f t="shared" si="1455"/>
        <v>110919.40556927839</v>
      </c>
      <c r="P1178" s="22">
        <f t="shared" si="1476"/>
        <v>2.482386956137177</v>
      </c>
      <c r="Q1178" s="11">
        <f t="shared" si="1477"/>
        <v>5728.2319522136377</v>
      </c>
      <c r="R1178" s="7">
        <f t="shared" si="1480"/>
        <v>1158</v>
      </c>
      <c r="S1178" s="11">
        <f t="shared" si="1478"/>
        <v>8053.1620191742677</v>
      </c>
      <c r="T1178" s="11">
        <f t="shared" si="1479"/>
        <v>10469.110624926549</v>
      </c>
      <c r="AB1178" s="4">
        <f t="shared" si="1456"/>
        <v>0</v>
      </c>
      <c r="AC1178" s="3">
        <f t="shared" si="1462"/>
        <v>17</v>
      </c>
      <c r="AD1178" s="42">
        <f t="shared" si="1463"/>
        <v>52.212000000000003</v>
      </c>
      <c r="AE1178" s="3">
        <f t="shared" si="1464"/>
        <v>59</v>
      </c>
      <c r="AF1178" s="42">
        <f t="shared" si="1465"/>
        <v>50.124000000000002</v>
      </c>
      <c r="AJ1178" s="3">
        <v>7</v>
      </c>
      <c r="AL1178" s="13" t="s">
        <v>2634</v>
      </c>
    </row>
    <row r="1179" spans="1:38" x14ac:dyDescent="0.2">
      <c r="B1179" s="4">
        <v>9</v>
      </c>
      <c r="C1179" s="13" t="s">
        <v>1535</v>
      </c>
      <c r="D1179" s="29">
        <v>1614757</v>
      </c>
      <c r="E1179" s="29">
        <v>6630165</v>
      </c>
      <c r="F1179" s="23">
        <v>17</v>
      </c>
      <c r="G1179" s="10">
        <v>50</v>
      </c>
      <c r="H1179" s="38">
        <v>53.1</v>
      </c>
      <c r="I1179" s="8">
        <v>59</v>
      </c>
      <c r="J1179" s="8">
        <v>46</v>
      </c>
      <c r="K1179" s="17">
        <v>30.78</v>
      </c>
      <c r="L1179" s="20">
        <f t="shared" ref="L1179:L1253" si="1491">(H1179/60+G1179)/60+F1179</f>
        <v>17.848083333333335</v>
      </c>
      <c r="M1179" s="20">
        <f t="shared" ref="M1179:M1253" si="1492">(K1179/60+J1179)/60+I1179</f>
        <v>59.775216666666665</v>
      </c>
      <c r="N1179" s="16">
        <f t="shared" ref="N1179:N1253" si="1493">D1179/L1179</f>
        <v>90472.291609276435</v>
      </c>
      <c r="O1179" s="16">
        <f t="shared" ref="O1179:O1253" si="1494">E1179/M1179</f>
        <v>110918.29306069712</v>
      </c>
      <c r="P1179" s="22">
        <f t="shared" si="1476"/>
        <v>6.8208298615344454</v>
      </c>
      <c r="Q1179" s="11">
        <f t="shared" si="1477"/>
        <v>5735.0527820751722</v>
      </c>
      <c r="R1179" s="7">
        <f t="shared" si="1480"/>
        <v>1159</v>
      </c>
      <c r="S1179" s="11">
        <f t="shared" si="1478"/>
        <v>8055.7945894895429</v>
      </c>
      <c r="T1179" s="11">
        <f t="shared" si="1479"/>
        <v>10472.532966336406</v>
      </c>
      <c r="AB1179" s="4">
        <f t="shared" ref="AB1179:AB1253" si="1495">SUM(U1179:AA1179)</f>
        <v>0</v>
      </c>
      <c r="AC1179" s="3">
        <f t="shared" si="1462"/>
        <v>17</v>
      </c>
      <c r="AD1179" s="42">
        <f t="shared" si="1463"/>
        <v>50.884999999999998</v>
      </c>
      <c r="AE1179" s="3">
        <f t="shared" si="1464"/>
        <v>59</v>
      </c>
      <c r="AF1179" s="42">
        <f t="shared" si="1465"/>
        <v>46.512999999999998</v>
      </c>
      <c r="AJ1179" s="3">
        <v>9</v>
      </c>
      <c r="AK1179" s="3">
        <v>1</v>
      </c>
      <c r="AL1179" t="s">
        <v>583</v>
      </c>
    </row>
    <row r="1180" spans="1:38" x14ac:dyDescent="0.2">
      <c r="B1180" s="4">
        <v>9</v>
      </c>
      <c r="C1180" s="13" t="s">
        <v>1536</v>
      </c>
      <c r="D1180" s="29">
        <v>1614116</v>
      </c>
      <c r="E1180" s="29">
        <v>6630857</v>
      </c>
      <c r="F1180" s="23">
        <v>17</v>
      </c>
      <c r="G1180" s="10">
        <v>50</v>
      </c>
      <c r="H1180" s="38">
        <v>13.38</v>
      </c>
      <c r="I1180" s="8">
        <v>59</v>
      </c>
      <c r="J1180" s="8">
        <v>46</v>
      </c>
      <c r="K1180" s="17">
        <v>53.76</v>
      </c>
      <c r="L1180" s="20">
        <f t="shared" si="1491"/>
        <v>17.837050000000001</v>
      </c>
      <c r="M1180" s="20">
        <f t="shared" si="1492"/>
        <v>59.781599999999997</v>
      </c>
      <c r="N1180" s="16">
        <f t="shared" si="1493"/>
        <v>90492.317956164276</v>
      </c>
      <c r="O1180" s="16">
        <f t="shared" si="1494"/>
        <v>110918.02494412997</v>
      </c>
      <c r="P1180" s="22">
        <f t="shared" si="1476"/>
        <v>0.94326295379390368</v>
      </c>
      <c r="Q1180" s="11">
        <f t="shared" si="1477"/>
        <v>5735.9960450289664</v>
      </c>
      <c r="R1180" s="7">
        <f t="shared" si="1480"/>
        <v>1160</v>
      </c>
      <c r="S1180" s="11">
        <f t="shared" si="1478"/>
        <v>8050.1737597475494</v>
      </c>
      <c r="T1180" s="11">
        <f t="shared" si="1479"/>
        <v>10465.225887671815</v>
      </c>
      <c r="AB1180" s="4">
        <f t="shared" si="1495"/>
        <v>0</v>
      </c>
      <c r="AC1180" s="3">
        <f t="shared" si="1462"/>
        <v>17</v>
      </c>
      <c r="AD1180" s="42">
        <f t="shared" si="1463"/>
        <v>50.222999999999999</v>
      </c>
      <c r="AE1180" s="3">
        <f t="shared" si="1464"/>
        <v>59</v>
      </c>
      <c r="AF1180" s="42">
        <f t="shared" si="1465"/>
        <v>46.896000000000001</v>
      </c>
      <c r="AJ1180" s="3">
        <v>5</v>
      </c>
      <c r="AK1180" s="3">
        <v>1</v>
      </c>
      <c r="AL1180" s="13" t="s">
        <v>2635</v>
      </c>
    </row>
    <row r="1181" spans="1:38" x14ac:dyDescent="0.2">
      <c r="B1181" s="4">
        <v>7</v>
      </c>
      <c r="C1181" s="13" t="s">
        <v>1537</v>
      </c>
      <c r="D1181" s="29">
        <v>1614267</v>
      </c>
      <c r="E1181" s="29">
        <v>6631853</v>
      </c>
      <c r="F1181" s="23">
        <v>17</v>
      </c>
      <c r="G1181" s="10">
        <v>50</v>
      </c>
      <c r="H1181" s="38">
        <v>25.02</v>
      </c>
      <c r="I1181" s="8">
        <v>59</v>
      </c>
      <c r="J1181" s="8">
        <v>47</v>
      </c>
      <c r="K1181" s="17">
        <v>25.8</v>
      </c>
      <c r="L1181" s="20">
        <f t="shared" si="1491"/>
        <v>17.840283333333332</v>
      </c>
      <c r="M1181" s="20">
        <f t="shared" si="1492"/>
        <v>59.790500000000002</v>
      </c>
      <c r="N1181" s="16">
        <f t="shared" si="1493"/>
        <v>90484.381320550776</v>
      </c>
      <c r="O1181" s="16">
        <f t="shared" si="1494"/>
        <v>110918.17261939605</v>
      </c>
      <c r="P1181" s="22">
        <f t="shared" si="1476"/>
        <v>1.0073812585113939</v>
      </c>
      <c r="Q1181" s="11">
        <f t="shared" si="1477"/>
        <v>5737.0034262874779</v>
      </c>
      <c r="R1181" s="7">
        <f t="shared" si="1480"/>
        <v>1161</v>
      </c>
      <c r="S1181" s="11">
        <f t="shared" si="1478"/>
        <v>8044.6525219603909</v>
      </c>
      <c r="T1181" s="11">
        <f t="shared" si="1479"/>
        <v>10458.048278548509</v>
      </c>
      <c r="U1181" s="4">
        <v>9</v>
      </c>
      <c r="AB1181" s="4">
        <f t="shared" si="1495"/>
        <v>9</v>
      </c>
      <c r="AC1181" s="3">
        <f t="shared" si="1462"/>
        <v>17</v>
      </c>
      <c r="AD1181" s="42">
        <f t="shared" si="1463"/>
        <v>50.417000000000002</v>
      </c>
      <c r="AE1181" s="3">
        <f t="shared" si="1464"/>
        <v>59</v>
      </c>
      <c r="AF1181" s="42">
        <f t="shared" si="1465"/>
        <v>47.43</v>
      </c>
      <c r="AJ1181" s="3">
        <v>3</v>
      </c>
      <c r="AK1181" s="3" t="s">
        <v>2998</v>
      </c>
      <c r="AL1181" t="s">
        <v>620</v>
      </c>
    </row>
    <row r="1182" spans="1:38" x14ac:dyDescent="0.2">
      <c r="B1182" s="4">
        <v>9</v>
      </c>
      <c r="C1182" s="13" t="s">
        <v>1538</v>
      </c>
      <c r="D1182" s="29">
        <v>1614207</v>
      </c>
      <c r="E1182" s="29">
        <v>6632532</v>
      </c>
      <c r="F1182" s="23">
        <v>17</v>
      </c>
      <c r="G1182" s="10">
        <v>50</v>
      </c>
      <c r="H1182" s="38">
        <v>22.5</v>
      </c>
      <c r="I1182" s="8">
        <v>59</v>
      </c>
      <c r="J1182" s="8">
        <v>47</v>
      </c>
      <c r="K1182" s="17">
        <v>47.76</v>
      </c>
      <c r="L1182" s="20">
        <f t="shared" si="1491"/>
        <v>17.839583333333334</v>
      </c>
      <c r="M1182" s="20">
        <f t="shared" si="1492"/>
        <v>59.796599999999998</v>
      </c>
      <c r="N1182" s="16">
        <f t="shared" si="1493"/>
        <v>90484.568492350809</v>
      </c>
      <c r="O1182" s="16">
        <f t="shared" si="1494"/>
        <v>110918.21274119265</v>
      </c>
      <c r="P1182" s="22">
        <f t="shared" si="1476"/>
        <v>0.68164580245168382</v>
      </c>
      <c r="Q1182" s="11">
        <f t="shared" si="1477"/>
        <v>5737.6850720899292</v>
      </c>
      <c r="R1182" s="7">
        <f t="shared" si="1480"/>
        <v>1162</v>
      </c>
      <c r="S1182" s="11">
        <f t="shared" si="1478"/>
        <v>8038.6844211380421</v>
      </c>
      <c r="T1182" s="11">
        <f t="shared" si="1479"/>
        <v>10450.289747479455</v>
      </c>
      <c r="AB1182" s="4">
        <f t="shared" si="1495"/>
        <v>0</v>
      </c>
      <c r="AC1182" s="3">
        <f t="shared" si="1462"/>
        <v>17</v>
      </c>
      <c r="AD1182" s="42">
        <f t="shared" si="1463"/>
        <v>50.375</v>
      </c>
      <c r="AE1182" s="3">
        <f t="shared" si="1464"/>
        <v>59</v>
      </c>
      <c r="AF1182" s="42">
        <f t="shared" si="1465"/>
        <v>47.795999999999999</v>
      </c>
      <c r="AJ1182" s="3">
        <v>9</v>
      </c>
      <c r="AK1182" s="3">
        <v>1</v>
      </c>
      <c r="AL1182" t="s">
        <v>540</v>
      </c>
    </row>
    <row r="1183" spans="1:38" x14ac:dyDescent="0.2">
      <c r="B1183" s="4">
        <v>9</v>
      </c>
      <c r="C1183" s="13" t="s">
        <v>1539</v>
      </c>
      <c r="D1183" s="29">
        <v>1614110</v>
      </c>
      <c r="E1183" s="29">
        <v>6633104</v>
      </c>
      <c r="F1183" s="23">
        <v>17</v>
      </c>
      <c r="G1183" s="10">
        <v>50</v>
      </c>
      <c r="H1183" s="38">
        <v>17.399999999999999</v>
      </c>
      <c r="I1183" s="8">
        <v>59</v>
      </c>
      <c r="J1183" s="8">
        <v>46</v>
      </c>
      <c r="K1183" s="17">
        <v>6.36</v>
      </c>
      <c r="L1183" s="20">
        <f t="shared" si="1491"/>
        <v>17.838166666666666</v>
      </c>
      <c r="M1183" s="20">
        <f t="shared" si="1492"/>
        <v>59.768433333333334</v>
      </c>
      <c r="N1183" s="16">
        <f t="shared" si="1493"/>
        <v>90486.316792644982</v>
      </c>
      <c r="O1183" s="16">
        <f t="shared" si="1494"/>
        <v>110980.05468884634</v>
      </c>
      <c r="P1183" s="22">
        <f t="shared" si="1476"/>
        <v>0.58016635545333028</v>
      </c>
      <c r="Q1183" s="11">
        <f t="shared" si="1477"/>
        <v>5738.2652384453822</v>
      </c>
      <c r="R1183" s="7">
        <f t="shared" si="1480"/>
        <v>1163</v>
      </c>
      <c r="S1183" s="11">
        <f t="shared" si="1478"/>
        <v>8032.5845298272416</v>
      </c>
      <c r="T1183" s="11">
        <f t="shared" si="1479"/>
        <v>10442.359888775414</v>
      </c>
      <c r="AB1183" s="4">
        <f t="shared" si="1495"/>
        <v>0</v>
      </c>
      <c r="AC1183" s="3">
        <f t="shared" ref="AC1183:AC1257" si="1496">F1183</f>
        <v>17</v>
      </c>
      <c r="AD1183" s="42">
        <f t="shared" ref="AD1183:AD1257" si="1497">G1183+H1183/60</f>
        <v>50.29</v>
      </c>
      <c r="AE1183" s="3">
        <f t="shared" ref="AE1183:AE1257" si="1498">I1183</f>
        <v>59</v>
      </c>
      <c r="AF1183" s="42">
        <f t="shared" ref="AF1183:AF1257" si="1499">J1183+K1183/60</f>
        <v>46.106000000000002</v>
      </c>
      <c r="AJ1183" s="3">
        <v>9</v>
      </c>
      <c r="AK1183" s="3">
        <v>1</v>
      </c>
      <c r="AL1183" t="s">
        <v>541</v>
      </c>
    </row>
    <row r="1184" spans="1:38" x14ac:dyDescent="0.2">
      <c r="B1184" s="4">
        <v>9</v>
      </c>
      <c r="C1184" s="13" t="s">
        <v>1540</v>
      </c>
      <c r="D1184" s="29">
        <v>1614128</v>
      </c>
      <c r="E1184" s="29">
        <v>6633117</v>
      </c>
      <c r="F1184" s="23">
        <v>17</v>
      </c>
      <c r="G1184" s="10">
        <v>50</v>
      </c>
      <c r="H1184" s="38">
        <v>18.600000000000001</v>
      </c>
      <c r="I1184" s="8">
        <v>59</v>
      </c>
      <c r="J1184" s="8">
        <v>48</v>
      </c>
      <c r="K1184" s="17">
        <v>6.72</v>
      </c>
      <c r="L1184" s="20">
        <f t="shared" si="1491"/>
        <v>17.8385</v>
      </c>
      <c r="M1184" s="20">
        <f t="shared" si="1492"/>
        <v>59.801866666666669</v>
      </c>
      <c r="N1184" s="16">
        <f t="shared" si="1493"/>
        <v>90485.635002943076</v>
      </c>
      <c r="O1184" s="16">
        <f t="shared" si="1494"/>
        <v>110918.22663283643</v>
      </c>
      <c r="P1184" s="22">
        <f t="shared" si="1476"/>
        <v>2.2203603311174519E-2</v>
      </c>
      <c r="Q1184" s="11">
        <f t="shared" si="1477"/>
        <v>5738.2874420486933</v>
      </c>
      <c r="R1184" s="7">
        <f t="shared" si="1480"/>
        <v>1164</v>
      </c>
      <c r="S1184" s="11">
        <f t="shared" si="1478"/>
        <v>8025.7147385354574</v>
      </c>
      <c r="T1184" s="11">
        <f t="shared" si="1479"/>
        <v>10433.429160096095</v>
      </c>
      <c r="AB1184" s="4">
        <f t="shared" si="1495"/>
        <v>0</v>
      </c>
      <c r="AC1184" s="3">
        <f t="shared" si="1496"/>
        <v>17</v>
      </c>
      <c r="AD1184" s="42">
        <f t="shared" si="1497"/>
        <v>50.31</v>
      </c>
      <c r="AE1184" s="3">
        <f t="shared" si="1498"/>
        <v>59</v>
      </c>
      <c r="AF1184" s="42">
        <f t="shared" si="1499"/>
        <v>48.112000000000002</v>
      </c>
      <c r="AJ1184" s="3">
        <v>9</v>
      </c>
      <c r="AK1184" s="3">
        <v>1</v>
      </c>
      <c r="AL1184" s="13" t="s">
        <v>2636</v>
      </c>
    </row>
    <row r="1185" spans="1:38" x14ac:dyDescent="0.2">
      <c r="B1185" s="4">
        <v>7</v>
      </c>
      <c r="C1185" s="13" t="s">
        <v>1541</v>
      </c>
      <c r="D1185" s="29">
        <v>1613994</v>
      </c>
      <c r="E1185" s="29">
        <v>6633248</v>
      </c>
      <c r="F1185" s="23">
        <v>17</v>
      </c>
      <c r="G1185" s="10">
        <v>50</v>
      </c>
      <c r="H1185" s="38">
        <v>10.26</v>
      </c>
      <c r="I1185" s="8">
        <v>59</v>
      </c>
      <c r="J1185" s="8">
        <v>48</v>
      </c>
      <c r="K1185" s="17">
        <v>11.1</v>
      </c>
      <c r="L1185" s="20">
        <f t="shared" si="1491"/>
        <v>17.836183333333334</v>
      </c>
      <c r="M1185" s="20">
        <f t="shared" si="1492"/>
        <v>59.803083333333333</v>
      </c>
      <c r="N1185" s="16">
        <f t="shared" si="1493"/>
        <v>90489.87498259623</v>
      </c>
      <c r="O1185" s="16">
        <f t="shared" si="1494"/>
        <v>110918.16057421788</v>
      </c>
      <c r="P1185" s="22">
        <f t="shared" si="1476"/>
        <v>0.18739530410338462</v>
      </c>
      <c r="Q1185" s="11">
        <f t="shared" si="1477"/>
        <v>5738.4748373527964</v>
      </c>
      <c r="R1185" s="7">
        <f t="shared" si="1480"/>
        <v>1165</v>
      </c>
      <c r="S1185" s="11">
        <f t="shared" si="1478"/>
        <v>8019.0875838715474</v>
      </c>
      <c r="T1185" s="11">
        <f t="shared" si="1479"/>
        <v>10424.813859033013</v>
      </c>
      <c r="AB1185" s="4">
        <f t="shared" si="1495"/>
        <v>0</v>
      </c>
      <c r="AC1185" s="3">
        <f t="shared" si="1496"/>
        <v>17</v>
      </c>
      <c r="AD1185" s="42">
        <f t="shared" si="1497"/>
        <v>50.170999999999999</v>
      </c>
      <c r="AE1185" s="3">
        <f t="shared" si="1498"/>
        <v>59</v>
      </c>
      <c r="AF1185" s="42">
        <f t="shared" si="1499"/>
        <v>48.185000000000002</v>
      </c>
      <c r="AJ1185" s="3">
        <v>7</v>
      </c>
      <c r="AL1185" t="s">
        <v>541</v>
      </c>
    </row>
    <row r="1186" spans="1:38" x14ac:dyDescent="0.2">
      <c r="B1186" s="4">
        <v>7</v>
      </c>
      <c r="C1186" s="13" t="s">
        <v>1542</v>
      </c>
      <c r="D1186" s="29">
        <v>1612062</v>
      </c>
      <c r="E1186" s="29">
        <v>6636833</v>
      </c>
      <c r="F1186" s="23">
        <v>17</v>
      </c>
      <c r="G1186" s="10">
        <v>48</v>
      </c>
      <c r="H1186" s="38">
        <v>13.38</v>
      </c>
      <c r="I1186" s="8">
        <v>59</v>
      </c>
      <c r="J1186" s="8">
        <v>50</v>
      </c>
      <c r="K1186" s="17">
        <v>8.76</v>
      </c>
      <c r="L1186" s="20">
        <f t="shared" si="1491"/>
        <v>17.803716666666666</v>
      </c>
      <c r="M1186" s="20">
        <f t="shared" si="1492"/>
        <v>59.835766666666665</v>
      </c>
      <c r="N1186" s="16">
        <f t="shared" si="1493"/>
        <v>90546.374680193185</v>
      </c>
      <c r="O1186" s="16">
        <f t="shared" si="1494"/>
        <v>110917.48914946635</v>
      </c>
      <c r="P1186" s="22">
        <f t="shared" si="1476"/>
        <v>4.0724499996930597</v>
      </c>
      <c r="Q1186" s="11">
        <f t="shared" si="1477"/>
        <v>5742.5472873524895</v>
      </c>
      <c r="R1186" s="7">
        <f t="shared" si="1480"/>
        <v>1166</v>
      </c>
      <c r="S1186" s="11">
        <f t="shared" si="1478"/>
        <v>8017.8962125298913</v>
      </c>
      <c r="T1186" s="11">
        <f t="shared" si="1479"/>
        <v>10423.265076288859</v>
      </c>
      <c r="AB1186" s="4">
        <f t="shared" si="1495"/>
        <v>0</v>
      </c>
      <c r="AC1186" s="3">
        <f t="shared" si="1496"/>
        <v>17</v>
      </c>
      <c r="AD1186" s="42">
        <f t="shared" si="1497"/>
        <v>48.222999999999999</v>
      </c>
      <c r="AE1186" s="3">
        <f t="shared" si="1498"/>
        <v>59</v>
      </c>
      <c r="AF1186" s="42">
        <f t="shared" si="1499"/>
        <v>50.146000000000001</v>
      </c>
      <c r="AJ1186" s="3">
        <v>9</v>
      </c>
      <c r="AL1186" t="s">
        <v>350</v>
      </c>
    </row>
    <row r="1187" spans="1:38" x14ac:dyDescent="0.2">
      <c r="A1187" s="4">
        <v>1</v>
      </c>
      <c r="B1187" s="4">
        <v>9</v>
      </c>
      <c r="C1187" s="13" t="s">
        <v>1543</v>
      </c>
      <c r="D1187" s="8">
        <v>1610275</v>
      </c>
      <c r="E1187" s="8">
        <v>6638175</v>
      </c>
      <c r="F1187" s="23">
        <v>17</v>
      </c>
      <c r="G1187" s="10">
        <v>46</v>
      </c>
      <c r="H1187" s="38">
        <v>21.24</v>
      </c>
      <c r="I1187" s="8">
        <v>59</v>
      </c>
      <c r="J1187" s="8">
        <v>50</v>
      </c>
      <c r="K1187" s="17">
        <v>53.82</v>
      </c>
      <c r="L1187" s="20">
        <f t="shared" si="1491"/>
        <v>17.772566666666666</v>
      </c>
      <c r="M1187" s="20">
        <f t="shared" si="1492"/>
        <v>59.848283333333335</v>
      </c>
      <c r="N1187" s="16">
        <f t="shared" si="1493"/>
        <v>90604.527202036101</v>
      </c>
      <c r="O1187" s="16">
        <f t="shared" si="1494"/>
        <v>110916.71523856017</v>
      </c>
      <c r="P1187" s="22">
        <f t="shared" si="1476"/>
        <v>2.234800438517945</v>
      </c>
      <c r="Q1187" s="11">
        <f t="shared" si="1477"/>
        <v>5744.7820877910071</v>
      </c>
      <c r="R1187" s="7">
        <f t="shared" si="1480"/>
        <v>1167</v>
      </c>
      <c r="S1187" s="11">
        <f t="shared" si="1478"/>
        <v>8014.1433067041635</v>
      </c>
      <c r="T1187" s="11">
        <f t="shared" si="1479"/>
        <v>10418.386298715413</v>
      </c>
      <c r="U1187" s="4">
        <v>8</v>
      </c>
      <c r="V1187" s="4">
        <v>9</v>
      </c>
      <c r="Y1187" s="4">
        <v>9</v>
      </c>
      <c r="AB1187" s="4">
        <f>SUM(U1187:AA1187)+20</f>
        <v>46</v>
      </c>
      <c r="AC1187" s="3">
        <f t="shared" si="1496"/>
        <v>17</v>
      </c>
      <c r="AD1187" s="42">
        <f t="shared" si="1497"/>
        <v>46.353999999999999</v>
      </c>
      <c r="AE1187" s="3">
        <f t="shared" si="1498"/>
        <v>59</v>
      </c>
      <c r="AF1187" s="42">
        <f t="shared" si="1499"/>
        <v>50.896999999999998</v>
      </c>
      <c r="AJ1187" s="3">
        <v>9</v>
      </c>
      <c r="AK1187" s="3">
        <v>1</v>
      </c>
      <c r="AL1187" s="13" t="s">
        <v>2637</v>
      </c>
    </row>
    <row r="1188" spans="1:38" x14ac:dyDescent="0.2">
      <c r="A1188" s="4">
        <v>1</v>
      </c>
      <c r="B1188" s="4">
        <v>9</v>
      </c>
      <c r="C1188" s="13" t="s">
        <v>1544</v>
      </c>
      <c r="D1188" s="29">
        <v>1610020</v>
      </c>
      <c r="E1188" s="29">
        <v>6637945</v>
      </c>
      <c r="F1188" s="23">
        <v>17</v>
      </c>
      <c r="G1188" s="10">
        <v>46</v>
      </c>
      <c r="H1188" s="38">
        <v>4.4400000000000004</v>
      </c>
      <c r="I1188" s="8">
        <v>59</v>
      </c>
      <c r="J1188" s="8">
        <v>50</v>
      </c>
      <c r="K1188" s="17">
        <v>46.62</v>
      </c>
      <c r="L1188" s="20">
        <f t="shared" si="1491"/>
        <v>17.767900000000001</v>
      </c>
      <c r="M1188" s="20">
        <f t="shared" si="1492"/>
        <v>59.846283333333332</v>
      </c>
      <c r="N1188" s="16">
        <f t="shared" si="1493"/>
        <v>90613.972388408307</v>
      </c>
      <c r="O1188" s="16">
        <f t="shared" si="1494"/>
        <v>110916.57877946751</v>
      </c>
      <c r="P1188" s="22">
        <f t="shared" ref="P1188:P1252" si="1500">SQRT(POWER(D1188-D1187,2)+POWER(E1188-E1187,2))/1000</f>
        <v>0.34340209667385552</v>
      </c>
      <c r="Q1188" s="11">
        <f t="shared" ref="Q1188:Q1252" si="1501">Q1187+P1188</f>
        <v>5745.1254898876814</v>
      </c>
      <c r="R1188" s="7">
        <f t="shared" si="1480"/>
        <v>1168</v>
      </c>
      <c r="S1188" s="11">
        <f t="shared" ref="S1188:S1252" si="1502">Q1188/R1188*1628</f>
        <v>8007.7605287133092</v>
      </c>
      <c r="T1188" s="11">
        <f t="shared" ref="T1188:T1252" si="1503">S1188*1.3</f>
        <v>10410.088687327303</v>
      </c>
      <c r="U1188" s="4">
        <v>9</v>
      </c>
      <c r="V1188" s="4">
        <v>9</v>
      </c>
      <c r="AB1188" s="4">
        <f t="shared" si="1495"/>
        <v>18</v>
      </c>
      <c r="AC1188" s="3">
        <f t="shared" si="1496"/>
        <v>17</v>
      </c>
      <c r="AD1188" s="42">
        <f t="shared" si="1497"/>
        <v>46.073999999999998</v>
      </c>
      <c r="AE1188" s="3">
        <f t="shared" si="1498"/>
        <v>59</v>
      </c>
      <c r="AF1188" s="42">
        <f t="shared" si="1499"/>
        <v>50.777000000000001</v>
      </c>
      <c r="AJ1188" s="3">
        <v>9</v>
      </c>
      <c r="AK1188" s="3">
        <v>1</v>
      </c>
      <c r="AL1188" s="13" t="s">
        <v>2638</v>
      </c>
    </row>
    <row r="1189" spans="1:38" x14ac:dyDescent="0.2">
      <c r="B1189" s="4">
        <v>9</v>
      </c>
      <c r="C1189" s="13" t="s">
        <v>1545</v>
      </c>
      <c r="D1189" s="29">
        <v>1609470</v>
      </c>
      <c r="E1189" s="29">
        <v>6637349</v>
      </c>
      <c r="F1189" s="23">
        <v>17</v>
      </c>
      <c r="G1189" s="10">
        <v>45</v>
      </c>
      <c r="H1189" s="38">
        <v>28.02</v>
      </c>
      <c r="I1189" s="8">
        <v>59</v>
      </c>
      <c r="J1189" s="8">
        <v>50</v>
      </c>
      <c r="K1189" s="17">
        <v>27.9</v>
      </c>
      <c r="L1189" s="20">
        <f t="shared" si="1491"/>
        <v>17.757783333333332</v>
      </c>
      <c r="M1189" s="20">
        <f t="shared" si="1492"/>
        <v>59.84108333333333</v>
      </c>
      <c r="N1189" s="16">
        <f t="shared" si="1493"/>
        <v>90634.623127698942</v>
      </c>
      <c r="O1189" s="16">
        <f t="shared" si="1494"/>
        <v>110916.25736499311</v>
      </c>
      <c r="P1189" s="22">
        <f t="shared" si="1500"/>
        <v>0.81099691738008473</v>
      </c>
      <c r="Q1189" s="11">
        <f t="shared" si="1501"/>
        <v>5745.9364868050616</v>
      </c>
      <c r="R1189" s="7">
        <f t="shared" si="1480"/>
        <v>1169</v>
      </c>
      <c r="S1189" s="11">
        <f t="shared" si="1502"/>
        <v>8002.0398635745423</v>
      </c>
      <c r="T1189" s="11">
        <f t="shared" si="1503"/>
        <v>10402.651822646905</v>
      </c>
      <c r="AB1189" s="4">
        <f t="shared" si="1495"/>
        <v>0</v>
      </c>
      <c r="AC1189" s="3">
        <f t="shared" si="1496"/>
        <v>17</v>
      </c>
      <c r="AD1189" s="42">
        <f t="shared" si="1497"/>
        <v>45.466999999999999</v>
      </c>
      <c r="AE1189" s="3">
        <f t="shared" si="1498"/>
        <v>59</v>
      </c>
      <c r="AF1189" s="42">
        <f t="shared" si="1499"/>
        <v>50.465000000000003</v>
      </c>
      <c r="AJ1189" s="3">
        <v>9</v>
      </c>
      <c r="AK1189" s="3">
        <v>1</v>
      </c>
      <c r="AL1189" t="s">
        <v>93</v>
      </c>
    </row>
    <row r="1190" spans="1:38" x14ac:dyDescent="0.2">
      <c r="B1190" s="4">
        <v>9</v>
      </c>
      <c r="C1190" s="13" t="s">
        <v>1546</v>
      </c>
      <c r="D1190" s="8">
        <v>1608750</v>
      </c>
      <c r="E1190" s="8">
        <v>6636450</v>
      </c>
      <c r="F1190" s="23">
        <v>17</v>
      </c>
      <c r="G1190" s="10">
        <v>44</v>
      </c>
      <c r="H1190" s="38">
        <v>40.14</v>
      </c>
      <c r="I1190" s="8">
        <v>59</v>
      </c>
      <c r="J1190" s="8">
        <v>49</v>
      </c>
      <c r="K1190" s="17">
        <v>59.58</v>
      </c>
      <c r="L1190" s="20">
        <f t="shared" si="1491"/>
        <v>17.744483333333335</v>
      </c>
      <c r="M1190" s="20">
        <f t="shared" si="1492"/>
        <v>59.833216666666665</v>
      </c>
      <c r="N1190" s="16">
        <f t="shared" si="1493"/>
        <v>90661.980390149416</v>
      </c>
      <c r="O1190" s="16">
        <f t="shared" si="1494"/>
        <v>110915.81515618555</v>
      </c>
      <c r="P1190" s="22">
        <f t="shared" si="1500"/>
        <v>1.1517816633372837</v>
      </c>
      <c r="Q1190" s="11">
        <f t="shared" si="1501"/>
        <v>5747.0882684683993</v>
      </c>
      <c r="R1190" s="7">
        <f t="shared" si="1480"/>
        <v>1170</v>
      </c>
      <c r="S1190" s="11">
        <f t="shared" si="1502"/>
        <v>7996.8031633047467</v>
      </c>
      <c r="T1190" s="11">
        <f t="shared" si="1503"/>
        <v>10395.84411229617</v>
      </c>
      <c r="AA1190" s="4">
        <v>9</v>
      </c>
      <c r="AB1190" s="4">
        <f t="shared" si="1495"/>
        <v>9</v>
      </c>
      <c r="AC1190" s="3">
        <f t="shared" si="1496"/>
        <v>17</v>
      </c>
      <c r="AD1190" s="42">
        <f t="shared" si="1497"/>
        <v>44.668999999999997</v>
      </c>
      <c r="AE1190" s="3">
        <f t="shared" si="1498"/>
        <v>59</v>
      </c>
      <c r="AF1190" s="42">
        <f t="shared" si="1499"/>
        <v>49.993000000000002</v>
      </c>
      <c r="AJ1190" s="3">
        <v>9</v>
      </c>
      <c r="AK1190" s="3">
        <v>1</v>
      </c>
      <c r="AL1190" t="s">
        <v>2</v>
      </c>
    </row>
    <row r="1191" spans="1:38" x14ac:dyDescent="0.2">
      <c r="B1191" s="4">
        <v>8</v>
      </c>
      <c r="C1191" s="13" t="s">
        <v>1547</v>
      </c>
      <c r="D1191" s="8">
        <v>1608750</v>
      </c>
      <c r="E1191" s="8">
        <v>6636450</v>
      </c>
      <c r="F1191" s="23">
        <v>17</v>
      </c>
      <c r="G1191" s="10">
        <v>44</v>
      </c>
      <c r="H1191" s="38">
        <v>40.14</v>
      </c>
      <c r="I1191" s="8">
        <v>59</v>
      </c>
      <c r="J1191" s="8">
        <v>49</v>
      </c>
      <c r="K1191" s="17">
        <v>59.58</v>
      </c>
      <c r="L1191" s="20">
        <f t="shared" si="1491"/>
        <v>17.744483333333335</v>
      </c>
      <c r="M1191" s="20">
        <f t="shared" si="1492"/>
        <v>59.833216666666665</v>
      </c>
      <c r="N1191" s="16">
        <f t="shared" si="1493"/>
        <v>90661.980390149416</v>
      </c>
      <c r="O1191" s="16">
        <f t="shared" si="1494"/>
        <v>110915.81515618555</v>
      </c>
      <c r="P1191" s="22">
        <f t="shared" si="1500"/>
        <v>0</v>
      </c>
      <c r="Q1191" s="11">
        <f t="shared" si="1501"/>
        <v>5747.0882684683993</v>
      </c>
      <c r="R1191" s="7">
        <f t="shared" si="1480"/>
        <v>1171</v>
      </c>
      <c r="S1191" s="11">
        <f t="shared" si="1502"/>
        <v>7989.9741255905674</v>
      </c>
      <c r="T1191" s="11">
        <f t="shared" si="1503"/>
        <v>10386.966363267738</v>
      </c>
      <c r="AB1191" s="4">
        <f t="shared" si="1495"/>
        <v>0</v>
      </c>
      <c r="AC1191" s="3">
        <f t="shared" si="1496"/>
        <v>17</v>
      </c>
      <c r="AD1191" s="42">
        <f t="shared" si="1497"/>
        <v>44.668999999999997</v>
      </c>
      <c r="AE1191" s="3">
        <f t="shared" si="1498"/>
        <v>59</v>
      </c>
      <c r="AF1191" s="42">
        <f t="shared" si="1499"/>
        <v>49.993000000000002</v>
      </c>
      <c r="AJ1191" s="3">
        <v>9</v>
      </c>
      <c r="AL1191" t="s">
        <v>2</v>
      </c>
    </row>
    <row r="1192" spans="1:38" x14ac:dyDescent="0.2">
      <c r="A1192" s="4">
        <v>1</v>
      </c>
      <c r="B1192" s="4">
        <v>9</v>
      </c>
      <c r="C1192" s="13" t="s">
        <v>1548</v>
      </c>
      <c r="D1192" s="8">
        <v>1608300</v>
      </c>
      <c r="E1192" s="8">
        <v>6635575</v>
      </c>
      <c r="F1192" s="23">
        <v>17</v>
      </c>
      <c r="G1192" s="10">
        <v>44</v>
      </c>
      <c r="H1192" s="38">
        <v>9.6</v>
      </c>
      <c r="I1192" s="8">
        <v>59</v>
      </c>
      <c r="J1192" s="8">
        <v>49</v>
      </c>
      <c r="K1192" s="17">
        <v>31.74</v>
      </c>
      <c r="L1192" s="20">
        <f t="shared" si="1491"/>
        <v>17.736000000000001</v>
      </c>
      <c r="M1192" s="20">
        <f t="shared" si="1492"/>
        <v>59.825483333333331</v>
      </c>
      <c r="N1192" s="16">
        <f t="shared" si="1493"/>
        <v>90679.972936400532</v>
      </c>
      <c r="O1192" s="16">
        <f t="shared" si="1494"/>
        <v>110915.5268003128</v>
      </c>
      <c r="P1192" s="22">
        <f t="shared" si="1500"/>
        <v>0.98393343270772127</v>
      </c>
      <c r="Q1192" s="11">
        <f t="shared" si="1501"/>
        <v>5748.0722019011073</v>
      </c>
      <c r="R1192" s="7">
        <f t="shared" ref="R1192:R1256" si="1504">R1191+1</f>
        <v>1172</v>
      </c>
      <c r="S1192" s="11">
        <f t="shared" si="1502"/>
        <v>7984.5235022994902</v>
      </c>
      <c r="T1192" s="11">
        <f t="shared" si="1503"/>
        <v>10379.880552989338</v>
      </c>
      <c r="Y1192" s="4">
        <v>8</v>
      </c>
      <c r="AA1192" s="4">
        <v>9</v>
      </c>
      <c r="AB1192" s="4">
        <f t="shared" si="1495"/>
        <v>17</v>
      </c>
      <c r="AC1192" s="3">
        <f t="shared" si="1496"/>
        <v>17</v>
      </c>
      <c r="AD1192" s="42">
        <f t="shared" si="1497"/>
        <v>44.16</v>
      </c>
      <c r="AE1192" s="3">
        <f t="shared" si="1498"/>
        <v>59</v>
      </c>
      <c r="AF1192" s="42">
        <f t="shared" si="1499"/>
        <v>49.529000000000003</v>
      </c>
      <c r="AJ1192" s="3">
        <v>9</v>
      </c>
      <c r="AK1192" s="3">
        <v>1</v>
      </c>
      <c r="AL1192" s="13" t="s">
        <v>2639</v>
      </c>
    </row>
    <row r="1193" spans="1:38" x14ac:dyDescent="0.2">
      <c r="A1193" s="4">
        <v>1</v>
      </c>
      <c r="B1193" s="4">
        <v>9</v>
      </c>
      <c r="C1193" s="13" t="s">
        <v>1549</v>
      </c>
      <c r="D1193" s="8">
        <v>1608025</v>
      </c>
      <c r="E1193" s="8">
        <v>6635450</v>
      </c>
      <c r="F1193" s="23">
        <v>17</v>
      </c>
      <c r="G1193" s="10">
        <v>43</v>
      </c>
      <c r="H1193" s="38">
        <v>51.78</v>
      </c>
      <c r="I1193" s="8">
        <v>59</v>
      </c>
      <c r="J1193" s="8">
        <v>49</v>
      </c>
      <c r="K1193" s="17">
        <v>27.96</v>
      </c>
      <c r="L1193" s="20">
        <f t="shared" si="1491"/>
        <v>17.73105</v>
      </c>
      <c r="M1193" s="20">
        <f t="shared" si="1492"/>
        <v>59.824433333333332</v>
      </c>
      <c r="N1193" s="16">
        <f t="shared" si="1493"/>
        <v>90689.778665110076</v>
      </c>
      <c r="O1193" s="16">
        <f t="shared" si="1494"/>
        <v>110915.38407105682</v>
      </c>
      <c r="P1193" s="22">
        <f t="shared" si="1500"/>
        <v>0.30207614933986426</v>
      </c>
      <c r="Q1193" s="11">
        <f t="shared" si="1501"/>
        <v>5748.3742780504472</v>
      </c>
      <c r="R1193" s="7">
        <f t="shared" si="1504"/>
        <v>1173</v>
      </c>
      <c r="S1193" s="11">
        <f t="shared" si="1502"/>
        <v>7978.1358266548395</v>
      </c>
      <c r="T1193" s="11">
        <f t="shared" si="1503"/>
        <v>10371.576574651292</v>
      </c>
      <c r="U1193" s="4">
        <v>8</v>
      </c>
      <c r="V1193" s="4">
        <v>9</v>
      </c>
      <c r="AB1193" s="4">
        <f>SUM(U1193:AA1193)+32</f>
        <v>49</v>
      </c>
      <c r="AC1193" s="3">
        <f t="shared" si="1496"/>
        <v>17</v>
      </c>
      <c r="AD1193" s="42">
        <f t="shared" si="1497"/>
        <v>43.863</v>
      </c>
      <c r="AE1193" s="3">
        <f t="shared" si="1498"/>
        <v>59</v>
      </c>
      <c r="AF1193" s="42">
        <f t="shared" si="1499"/>
        <v>49.466000000000001</v>
      </c>
      <c r="AJ1193" s="3">
        <v>9</v>
      </c>
      <c r="AK1193" s="3">
        <v>1</v>
      </c>
      <c r="AL1193" s="13" t="s">
        <v>2640</v>
      </c>
    </row>
    <row r="1194" spans="1:38" x14ac:dyDescent="0.2">
      <c r="B1194" s="4">
        <v>7</v>
      </c>
      <c r="C1194" s="13" t="s">
        <v>1550</v>
      </c>
      <c r="D1194" s="29">
        <v>1607066</v>
      </c>
      <c r="E1194" s="29">
        <v>6637130</v>
      </c>
      <c r="F1194" s="23">
        <v>17</v>
      </c>
      <c r="G1194" s="10">
        <v>42</v>
      </c>
      <c r="H1194" s="38">
        <v>53.34</v>
      </c>
      <c r="I1194" s="8">
        <v>59</v>
      </c>
      <c r="J1194" s="8">
        <v>50</v>
      </c>
      <c r="K1194" s="17">
        <v>23.1</v>
      </c>
      <c r="L1194" s="20">
        <f t="shared" si="1491"/>
        <v>17.714816666666668</v>
      </c>
      <c r="M1194" s="20">
        <f t="shared" si="1492"/>
        <v>59.839750000000002</v>
      </c>
      <c r="N1194" s="16">
        <f t="shared" si="1493"/>
        <v>90718.748618152968</v>
      </c>
      <c r="O1194" s="16">
        <f t="shared" si="1494"/>
        <v>110915.06899677889</v>
      </c>
      <c r="P1194" s="22">
        <f t="shared" si="1500"/>
        <v>1.9344459155013871</v>
      </c>
      <c r="Q1194" s="11">
        <f t="shared" si="1501"/>
        <v>5750.308723965949</v>
      </c>
      <c r="R1194" s="7">
        <f t="shared" si="1504"/>
        <v>1174</v>
      </c>
      <c r="S1194" s="11">
        <f t="shared" si="1502"/>
        <v>7974.0226598096806</v>
      </c>
      <c r="T1194" s="11">
        <f t="shared" si="1503"/>
        <v>10366.229457752584</v>
      </c>
      <c r="AB1194" s="4">
        <f t="shared" si="1495"/>
        <v>0</v>
      </c>
      <c r="AC1194" s="3">
        <f t="shared" si="1496"/>
        <v>17</v>
      </c>
      <c r="AD1194" s="42">
        <f t="shared" si="1497"/>
        <v>42.889000000000003</v>
      </c>
      <c r="AE1194" s="3">
        <f t="shared" si="1498"/>
        <v>59</v>
      </c>
      <c r="AF1194" s="42">
        <f t="shared" si="1499"/>
        <v>50.384999999999998</v>
      </c>
      <c r="AJ1194" s="3">
        <v>9</v>
      </c>
      <c r="AK1194" s="3" t="s">
        <v>2998</v>
      </c>
      <c r="AL1194" s="13" t="s">
        <v>470</v>
      </c>
    </row>
    <row r="1195" spans="1:38" x14ac:dyDescent="0.2">
      <c r="B1195" s="4">
        <v>7</v>
      </c>
      <c r="C1195" s="13" t="s">
        <v>1551</v>
      </c>
      <c r="D1195" s="29">
        <v>1608079</v>
      </c>
      <c r="E1195" s="29">
        <v>6639862</v>
      </c>
      <c r="F1195" s="23">
        <v>17</v>
      </c>
      <c r="G1195" s="10">
        <v>44</v>
      </c>
      <c r="H1195" s="38">
        <v>3.42</v>
      </c>
      <c r="I1195" s="8">
        <v>59</v>
      </c>
      <c r="J1195" s="8">
        <v>51</v>
      </c>
      <c r="K1195" s="17">
        <v>50.4</v>
      </c>
      <c r="L1195" s="20">
        <f t="shared" si="1491"/>
        <v>17.734283333333334</v>
      </c>
      <c r="M1195" s="20">
        <f t="shared" si="1492"/>
        <v>59.863999999999997</v>
      </c>
      <c r="N1195" s="16">
        <f t="shared" si="1493"/>
        <v>90676.288958204299</v>
      </c>
      <c r="O1195" s="16">
        <f t="shared" si="1494"/>
        <v>110915.77575838567</v>
      </c>
      <c r="P1195" s="22">
        <f t="shared" si="1500"/>
        <v>2.9137592556695551</v>
      </c>
      <c r="Q1195" s="11">
        <f t="shared" si="1501"/>
        <v>5753.2224832216189</v>
      </c>
      <c r="R1195" s="7">
        <f t="shared" si="1504"/>
        <v>1175</v>
      </c>
      <c r="S1195" s="11">
        <f t="shared" si="1502"/>
        <v>7971.2733639870594</v>
      </c>
      <c r="T1195" s="11">
        <f t="shared" si="1503"/>
        <v>10362.655373183177</v>
      </c>
      <c r="AB1195" s="4">
        <f t="shared" si="1495"/>
        <v>0</v>
      </c>
      <c r="AC1195" s="3">
        <f t="shared" si="1496"/>
        <v>17</v>
      </c>
      <c r="AD1195" s="42">
        <f t="shared" si="1497"/>
        <v>44.057000000000002</v>
      </c>
      <c r="AE1195" s="3">
        <f t="shared" si="1498"/>
        <v>59</v>
      </c>
      <c r="AF1195" s="42">
        <f t="shared" si="1499"/>
        <v>51.84</v>
      </c>
      <c r="AJ1195" s="3">
        <v>9</v>
      </c>
      <c r="AK1195" s="3" t="s">
        <v>2998</v>
      </c>
      <c r="AL1195" t="s">
        <v>94</v>
      </c>
    </row>
    <row r="1196" spans="1:38" x14ac:dyDescent="0.2">
      <c r="B1196" s="4">
        <v>9</v>
      </c>
      <c r="C1196" s="13" t="s">
        <v>1552</v>
      </c>
      <c r="D1196" s="29">
        <v>1607611</v>
      </c>
      <c r="E1196" s="29">
        <v>6642537</v>
      </c>
      <c r="F1196" s="23">
        <v>17</v>
      </c>
      <c r="G1196" s="10">
        <v>43</v>
      </c>
      <c r="H1196" s="38">
        <v>38.4</v>
      </c>
      <c r="I1196" s="8">
        <v>59</v>
      </c>
      <c r="J1196" s="8">
        <v>53</v>
      </c>
      <c r="K1196" s="17">
        <v>17.22</v>
      </c>
      <c r="L1196" s="20">
        <f t="shared" si="1491"/>
        <v>17.727333333333334</v>
      </c>
      <c r="M1196" s="20">
        <f t="shared" si="1492"/>
        <v>59.888116666666669</v>
      </c>
      <c r="N1196" s="16">
        <f t="shared" si="1493"/>
        <v>90685.438682260909</v>
      </c>
      <c r="O1196" s="16">
        <f t="shared" si="1494"/>
        <v>110915.77711438022</v>
      </c>
      <c r="P1196" s="22">
        <f t="shared" si="1500"/>
        <v>2.7156304976929393</v>
      </c>
      <c r="Q1196" s="11">
        <f t="shared" si="1501"/>
        <v>5755.9381137193122</v>
      </c>
      <c r="R1196" s="7">
        <f t="shared" si="1504"/>
        <v>1176</v>
      </c>
      <c r="S1196" s="11">
        <f t="shared" si="1502"/>
        <v>7968.2544635502036</v>
      </c>
      <c r="T1196" s="11">
        <f t="shared" si="1503"/>
        <v>10358.730802615264</v>
      </c>
      <c r="AB1196" s="4">
        <f t="shared" si="1495"/>
        <v>0</v>
      </c>
      <c r="AC1196" s="3">
        <f t="shared" si="1496"/>
        <v>17</v>
      </c>
      <c r="AD1196" s="42">
        <f t="shared" si="1497"/>
        <v>43.64</v>
      </c>
      <c r="AE1196" s="3">
        <f t="shared" si="1498"/>
        <v>59</v>
      </c>
      <c r="AF1196" s="42">
        <f t="shared" si="1499"/>
        <v>53.286999999999999</v>
      </c>
      <c r="AJ1196" s="3">
        <v>8</v>
      </c>
      <c r="AL1196" t="s">
        <v>302</v>
      </c>
    </row>
    <row r="1197" spans="1:38" x14ac:dyDescent="0.2">
      <c r="B1197" s="4">
        <v>7</v>
      </c>
      <c r="C1197" s="13" t="s">
        <v>1553</v>
      </c>
      <c r="D1197" s="29">
        <v>1607407</v>
      </c>
      <c r="E1197" s="29">
        <v>6643098</v>
      </c>
      <c r="F1197" s="23">
        <v>17</v>
      </c>
      <c r="G1197" s="10">
        <v>43</v>
      </c>
      <c r="H1197" s="38">
        <v>26.34</v>
      </c>
      <c r="I1197" s="8">
        <v>59</v>
      </c>
      <c r="J1197" s="8">
        <v>53</v>
      </c>
      <c r="K1197" s="17">
        <v>35.520000000000003</v>
      </c>
      <c r="L1197" s="20">
        <f t="shared" si="1491"/>
        <v>17.723983333333333</v>
      </c>
      <c r="M1197" s="20">
        <f t="shared" si="1492"/>
        <v>59.8932</v>
      </c>
      <c r="N1197" s="16">
        <f t="shared" si="1493"/>
        <v>90691.069257381008</v>
      </c>
      <c r="O1197" s="16">
        <f t="shared" si="1494"/>
        <v>110915.72999939893</v>
      </c>
      <c r="P1197" s="22">
        <f t="shared" si="1500"/>
        <v>0.59693969544670089</v>
      </c>
      <c r="Q1197" s="11">
        <f t="shared" si="1501"/>
        <v>5756.5350534147592</v>
      </c>
      <c r="R1197" s="7">
        <f t="shared" si="1504"/>
        <v>1177</v>
      </c>
      <c r="S1197" s="11">
        <f t="shared" si="1502"/>
        <v>7962.3101673400406</v>
      </c>
      <c r="T1197" s="11">
        <f t="shared" si="1503"/>
        <v>10351.003217542053</v>
      </c>
      <c r="AB1197" s="4">
        <f t="shared" si="1495"/>
        <v>0</v>
      </c>
      <c r="AC1197" s="3">
        <f t="shared" si="1496"/>
        <v>17</v>
      </c>
      <c r="AD1197" s="42">
        <f t="shared" si="1497"/>
        <v>43.439</v>
      </c>
      <c r="AE1197" s="3">
        <f t="shared" si="1498"/>
        <v>59</v>
      </c>
      <c r="AF1197" s="42">
        <f t="shared" si="1499"/>
        <v>53.591999999999999</v>
      </c>
      <c r="AJ1197" s="3">
        <v>9</v>
      </c>
      <c r="AK1197" s="3" t="s">
        <v>2998</v>
      </c>
      <c r="AL1197" t="s">
        <v>94</v>
      </c>
    </row>
    <row r="1198" spans="1:38" x14ac:dyDescent="0.2">
      <c r="B1198" s="4">
        <v>7</v>
      </c>
      <c r="C1198" s="13" t="s">
        <v>1554</v>
      </c>
      <c r="D1198" s="29">
        <v>1605999</v>
      </c>
      <c r="E1198" s="29">
        <v>6640623</v>
      </c>
      <c r="F1198" s="23">
        <v>17</v>
      </c>
      <c r="G1198" s="10">
        <v>41</v>
      </c>
      <c r="H1198" s="38">
        <v>51.24</v>
      </c>
      <c r="I1198" s="8">
        <v>59</v>
      </c>
      <c r="J1198" s="8">
        <v>52</v>
      </c>
      <c r="K1198" s="17">
        <v>16.920000000000002</v>
      </c>
      <c r="L1198" s="20">
        <f t="shared" si="1491"/>
        <v>17.697566666666667</v>
      </c>
      <c r="M1198" s="20">
        <f t="shared" si="1492"/>
        <v>59.871366666666667</v>
      </c>
      <c r="N1198" s="16">
        <f t="shared" si="1493"/>
        <v>90746.882339756688</v>
      </c>
      <c r="O1198" s="16">
        <f t="shared" si="1494"/>
        <v>110914.8390911404</v>
      </c>
      <c r="P1198" s="22">
        <f t="shared" si="1500"/>
        <v>2.8474706319820053</v>
      </c>
      <c r="Q1198" s="11">
        <f t="shared" si="1501"/>
        <v>5759.3825240467413</v>
      </c>
      <c r="R1198" s="7">
        <f t="shared" si="1504"/>
        <v>1178</v>
      </c>
      <c r="S1198" s="11">
        <f t="shared" si="1502"/>
        <v>7959.4862047097586</v>
      </c>
      <c r="T1198" s="11">
        <f t="shared" si="1503"/>
        <v>10347.332066122686</v>
      </c>
      <c r="U1198" s="4">
        <v>9</v>
      </c>
      <c r="W1198" s="4">
        <v>9</v>
      </c>
      <c r="AB1198" s="4">
        <f>SUM(U1198:AA1198)+AB1199</f>
        <v>27</v>
      </c>
      <c r="AC1198" s="3">
        <f t="shared" si="1496"/>
        <v>17</v>
      </c>
      <c r="AD1198" s="42">
        <f t="shared" si="1497"/>
        <v>41.853999999999999</v>
      </c>
      <c r="AE1198" s="3">
        <f t="shared" si="1498"/>
        <v>59</v>
      </c>
      <c r="AF1198" s="42">
        <f t="shared" si="1499"/>
        <v>52.281999999999996</v>
      </c>
      <c r="AJ1198" s="3">
        <v>8</v>
      </c>
      <c r="AK1198" s="3">
        <v>1</v>
      </c>
      <c r="AL1198" t="s">
        <v>279</v>
      </c>
    </row>
    <row r="1199" spans="1:38" x14ac:dyDescent="0.2">
      <c r="B1199" s="4">
        <v>7</v>
      </c>
      <c r="C1199" s="13" t="s">
        <v>2641</v>
      </c>
      <c r="D1199" s="29">
        <v>1605999</v>
      </c>
      <c r="E1199" s="29">
        <v>6640623</v>
      </c>
      <c r="F1199" s="23">
        <v>17</v>
      </c>
      <c r="G1199" s="10">
        <v>41</v>
      </c>
      <c r="H1199" s="38">
        <v>51.24</v>
      </c>
      <c r="I1199" s="8">
        <v>59</v>
      </c>
      <c r="J1199" s="8">
        <v>52</v>
      </c>
      <c r="K1199" s="17">
        <v>16.920000000000002</v>
      </c>
      <c r="L1199" s="20">
        <f t="shared" ref="L1199" si="1505">(H1199/60+G1199)/60+F1199</f>
        <v>17.697566666666667</v>
      </c>
      <c r="M1199" s="20">
        <f t="shared" ref="M1199" si="1506">(K1199/60+J1199)/60+I1199</f>
        <v>59.871366666666667</v>
      </c>
      <c r="N1199" s="16">
        <f t="shared" ref="N1199" si="1507">D1199/L1199</f>
        <v>90746.882339756688</v>
      </c>
      <c r="O1199" s="16">
        <f t="shared" ref="O1199" si="1508">E1199/M1199</f>
        <v>110914.8390911404</v>
      </c>
      <c r="P1199" s="22">
        <f t="shared" si="1500"/>
        <v>0</v>
      </c>
      <c r="Q1199" s="11">
        <f t="shared" si="1501"/>
        <v>5759.3825240467413</v>
      </c>
      <c r="R1199" s="7">
        <f t="shared" si="1504"/>
        <v>1179</v>
      </c>
      <c r="S1199" s="11">
        <f t="shared" si="1502"/>
        <v>7952.7351561900714</v>
      </c>
      <c r="T1199" s="11">
        <f t="shared" si="1503"/>
        <v>10338.555703047094</v>
      </c>
      <c r="W1199" s="4">
        <v>9</v>
      </c>
      <c r="AB1199" s="4">
        <f t="shared" ref="AB1199" si="1509">SUM(U1199:AA1199)</f>
        <v>9</v>
      </c>
      <c r="AC1199" s="3">
        <f t="shared" ref="AC1199" si="1510">F1199</f>
        <v>17</v>
      </c>
      <c r="AD1199" s="42">
        <f t="shared" ref="AD1199" si="1511">G1199+H1199/60</f>
        <v>41.853999999999999</v>
      </c>
      <c r="AE1199" s="3">
        <f t="shared" ref="AE1199" si="1512">I1199</f>
        <v>59</v>
      </c>
      <c r="AF1199" s="42">
        <f t="shared" ref="AF1199" si="1513">J1199+K1199/60</f>
        <v>52.281999999999996</v>
      </c>
      <c r="AJ1199" s="3">
        <v>8</v>
      </c>
      <c r="AK1199" s="3">
        <v>1</v>
      </c>
      <c r="AL1199" t="s">
        <v>279</v>
      </c>
    </row>
    <row r="1200" spans="1:38" x14ac:dyDescent="0.2">
      <c r="B1200" s="4">
        <v>9</v>
      </c>
      <c r="C1200" s="13" t="s">
        <v>1555</v>
      </c>
      <c r="D1200" s="29">
        <v>1605343</v>
      </c>
      <c r="E1200" s="29">
        <v>6642186</v>
      </c>
      <c r="F1200" s="23">
        <v>17</v>
      </c>
      <c r="G1200" s="10">
        <v>41</v>
      </c>
      <c r="H1200" s="38">
        <v>12</v>
      </c>
      <c r="I1200" s="8">
        <v>59</v>
      </c>
      <c r="J1200" s="8">
        <v>53</v>
      </c>
      <c r="K1200" s="17">
        <v>7.98</v>
      </c>
      <c r="L1200" s="20">
        <f t="shared" si="1491"/>
        <v>17.686666666666667</v>
      </c>
      <c r="M1200" s="20">
        <f t="shared" si="1492"/>
        <v>59.885550000000002</v>
      </c>
      <c r="N1200" s="16">
        <f t="shared" si="1493"/>
        <v>90765.718055032034</v>
      </c>
      <c r="O1200" s="16">
        <f t="shared" si="1494"/>
        <v>110914.66973251477</v>
      </c>
      <c r="P1200" s="22">
        <f t="shared" si="1500"/>
        <v>1.6950825938578924</v>
      </c>
      <c r="Q1200" s="11">
        <f t="shared" si="1501"/>
        <v>5761.0776066405988</v>
      </c>
      <c r="R1200" s="7">
        <f t="shared" si="1504"/>
        <v>1180</v>
      </c>
      <c r="S1200" s="11">
        <f t="shared" si="1502"/>
        <v>7948.3341895007579</v>
      </c>
      <c r="T1200" s="11">
        <f t="shared" si="1503"/>
        <v>10332.834446350986</v>
      </c>
      <c r="U1200" s="4">
        <v>9</v>
      </c>
      <c r="AB1200" s="4">
        <f t="shared" si="1495"/>
        <v>9</v>
      </c>
      <c r="AC1200" s="3">
        <f t="shared" si="1496"/>
        <v>17</v>
      </c>
      <c r="AD1200" s="42">
        <f t="shared" si="1497"/>
        <v>41.2</v>
      </c>
      <c r="AE1200" s="3">
        <f t="shared" si="1498"/>
        <v>59</v>
      </c>
      <c r="AF1200" s="42">
        <f t="shared" si="1499"/>
        <v>53.133000000000003</v>
      </c>
      <c r="AJ1200" s="3">
        <v>8</v>
      </c>
      <c r="AL1200" t="s">
        <v>435</v>
      </c>
    </row>
    <row r="1201" spans="1:38" x14ac:dyDescent="0.2">
      <c r="A1201" s="4">
        <v>1</v>
      </c>
      <c r="B1201" s="4">
        <v>9</v>
      </c>
      <c r="C1201" s="13" t="s">
        <v>1556</v>
      </c>
      <c r="D1201" s="29">
        <v>1605148</v>
      </c>
      <c r="E1201" s="29">
        <v>6641387</v>
      </c>
      <c r="F1201" s="23">
        <v>17</v>
      </c>
      <c r="G1201" s="10">
        <v>40</v>
      </c>
      <c r="H1201" s="38">
        <v>58.02</v>
      </c>
      <c r="I1201" s="8">
        <v>59</v>
      </c>
      <c r="J1201" s="8">
        <v>52</v>
      </c>
      <c r="K1201" s="17">
        <v>42.36</v>
      </c>
      <c r="L1201" s="20">
        <f t="shared" si="1491"/>
        <v>17.682783333333333</v>
      </c>
      <c r="M1201" s="20">
        <f t="shared" si="1492"/>
        <v>59.878433333333334</v>
      </c>
      <c r="N1201" s="16">
        <f t="shared" si="1493"/>
        <v>90774.623527404721</v>
      </c>
      <c r="O1201" s="16">
        <f t="shared" si="1494"/>
        <v>110914.50845128992</v>
      </c>
      <c r="P1201" s="22">
        <f t="shared" si="1500"/>
        <v>0.8224512143586391</v>
      </c>
      <c r="Q1201" s="11">
        <f t="shared" si="1501"/>
        <v>5761.9000578549576</v>
      </c>
      <c r="R1201" s="7">
        <f t="shared" si="1504"/>
        <v>1181</v>
      </c>
      <c r="S1201" s="11">
        <f t="shared" si="1502"/>
        <v>7942.7377596849037</v>
      </c>
      <c r="T1201" s="11">
        <f t="shared" si="1503"/>
        <v>10325.559087590374</v>
      </c>
      <c r="W1201" s="4">
        <v>9</v>
      </c>
      <c r="AB1201" s="4">
        <f>SUM(U1201:AA1201)+20</f>
        <v>29</v>
      </c>
      <c r="AC1201" s="3">
        <f t="shared" si="1496"/>
        <v>17</v>
      </c>
      <c r="AD1201" s="42">
        <f t="shared" si="1497"/>
        <v>40.966999999999999</v>
      </c>
      <c r="AE1201" s="3">
        <f t="shared" si="1498"/>
        <v>59</v>
      </c>
      <c r="AF1201" s="42">
        <f t="shared" si="1499"/>
        <v>52.706000000000003</v>
      </c>
      <c r="AJ1201" s="3">
        <v>9</v>
      </c>
      <c r="AK1201" s="3">
        <v>1</v>
      </c>
      <c r="AL1201" t="s">
        <v>39</v>
      </c>
    </row>
    <row r="1202" spans="1:38" x14ac:dyDescent="0.2">
      <c r="A1202" s="4">
        <v>1</v>
      </c>
      <c r="B1202" s="4">
        <v>9</v>
      </c>
      <c r="C1202" s="13" t="s">
        <v>1557</v>
      </c>
      <c r="D1202" s="29">
        <v>1605316</v>
      </c>
      <c r="E1202" s="29">
        <v>6641181</v>
      </c>
      <c r="F1202" s="23">
        <v>17</v>
      </c>
      <c r="G1202" s="10">
        <v>41</v>
      </c>
      <c r="H1202" s="38">
        <v>8.4</v>
      </c>
      <c r="I1202" s="8">
        <v>59</v>
      </c>
      <c r="J1202" s="8">
        <v>52</v>
      </c>
      <c r="K1202" s="17">
        <v>35.520000000000003</v>
      </c>
      <c r="L1202" s="20">
        <f t="shared" si="1491"/>
        <v>17.685666666666666</v>
      </c>
      <c r="M1202" s="20">
        <f t="shared" si="1492"/>
        <v>59.876533333333334</v>
      </c>
      <c r="N1202" s="16">
        <f t="shared" si="1493"/>
        <v>90769.323557683252</v>
      </c>
      <c r="O1202" s="16">
        <f t="shared" si="1494"/>
        <v>110914.58757354022</v>
      </c>
      <c r="P1202" s="22">
        <f t="shared" si="1500"/>
        <v>0.26581948762270985</v>
      </c>
      <c r="Q1202" s="11">
        <f t="shared" si="1501"/>
        <v>5762.1658773425806</v>
      </c>
      <c r="R1202" s="7">
        <f t="shared" si="1504"/>
        <v>1182</v>
      </c>
      <c r="S1202" s="11">
        <f t="shared" si="1502"/>
        <v>7936.384135629206</v>
      </c>
      <c r="T1202" s="11">
        <f t="shared" si="1503"/>
        <v>10317.299376317967</v>
      </c>
      <c r="AB1202" s="4">
        <f t="shared" si="1495"/>
        <v>0</v>
      </c>
      <c r="AC1202" s="3">
        <f t="shared" si="1496"/>
        <v>17</v>
      </c>
      <c r="AD1202" s="42">
        <f t="shared" si="1497"/>
        <v>41.14</v>
      </c>
      <c r="AE1202" s="3">
        <f t="shared" si="1498"/>
        <v>59</v>
      </c>
      <c r="AF1202" s="42">
        <f t="shared" si="1499"/>
        <v>52.591999999999999</v>
      </c>
      <c r="AJ1202" s="3">
        <v>9</v>
      </c>
      <c r="AK1202" s="3">
        <v>1</v>
      </c>
      <c r="AL1202" t="s">
        <v>39</v>
      </c>
    </row>
    <row r="1203" spans="1:38" x14ac:dyDescent="0.2">
      <c r="A1203" s="4">
        <v>1</v>
      </c>
      <c r="B1203" s="4">
        <v>9</v>
      </c>
      <c r="C1203" s="13" t="s">
        <v>1558</v>
      </c>
      <c r="D1203" s="29">
        <v>1605316</v>
      </c>
      <c r="E1203" s="29">
        <v>6641173</v>
      </c>
      <c r="F1203" s="23">
        <v>17</v>
      </c>
      <c r="G1203" s="10">
        <v>41</v>
      </c>
      <c r="H1203" s="38">
        <v>8.4</v>
      </c>
      <c r="I1203" s="8">
        <v>59</v>
      </c>
      <c r="J1203" s="8">
        <v>52</v>
      </c>
      <c r="K1203" s="17">
        <v>35.28</v>
      </c>
      <c r="L1203" s="20">
        <f t="shared" si="1491"/>
        <v>17.685666666666666</v>
      </c>
      <c r="M1203" s="20">
        <f t="shared" si="1492"/>
        <v>59.876466666666666</v>
      </c>
      <c r="N1203" s="16">
        <f t="shared" si="1493"/>
        <v>90769.323557683252</v>
      </c>
      <c r="O1203" s="16">
        <f t="shared" si="1494"/>
        <v>110914.57745781036</v>
      </c>
      <c r="P1203" s="22">
        <f t="shared" si="1500"/>
        <v>8.0000000000000002E-3</v>
      </c>
      <c r="Q1203" s="11">
        <f t="shared" si="1501"/>
        <v>5762.1738773425805</v>
      </c>
      <c r="R1203" s="7">
        <f t="shared" si="1504"/>
        <v>1183</v>
      </c>
      <c r="S1203" s="11">
        <f t="shared" si="1502"/>
        <v>7929.6864516599499</v>
      </c>
      <c r="T1203" s="11">
        <f t="shared" si="1503"/>
        <v>10308.592387157934</v>
      </c>
      <c r="AB1203" s="4">
        <f t="shared" si="1495"/>
        <v>0</v>
      </c>
      <c r="AC1203" s="3">
        <f t="shared" si="1496"/>
        <v>17</v>
      </c>
      <c r="AD1203" s="42">
        <f t="shared" si="1497"/>
        <v>41.14</v>
      </c>
      <c r="AE1203" s="3">
        <f t="shared" si="1498"/>
        <v>59</v>
      </c>
      <c r="AF1203" s="42">
        <f t="shared" si="1499"/>
        <v>52.588000000000001</v>
      </c>
      <c r="AJ1203" s="3">
        <v>9</v>
      </c>
      <c r="AK1203" s="3">
        <v>1</v>
      </c>
      <c r="AL1203" t="s">
        <v>39</v>
      </c>
    </row>
    <row r="1204" spans="1:38" x14ac:dyDescent="0.2">
      <c r="A1204" s="4">
        <v>1</v>
      </c>
      <c r="B1204" s="4">
        <v>9</v>
      </c>
      <c r="C1204" s="13" t="s">
        <v>1559</v>
      </c>
      <c r="D1204" s="29">
        <v>1605316</v>
      </c>
      <c r="E1204" s="29">
        <v>6641164</v>
      </c>
      <c r="F1204" s="23">
        <v>17</v>
      </c>
      <c r="G1204" s="10">
        <v>41</v>
      </c>
      <c r="H1204" s="38">
        <v>8.4</v>
      </c>
      <c r="I1204" s="8">
        <v>59</v>
      </c>
      <c r="J1204" s="8">
        <v>52</v>
      </c>
      <c r="K1204" s="17">
        <v>34.979999999999997</v>
      </c>
      <c r="L1204" s="20">
        <f t="shared" si="1491"/>
        <v>17.685666666666666</v>
      </c>
      <c r="M1204" s="20">
        <f t="shared" si="1492"/>
        <v>59.876383333333337</v>
      </c>
      <c r="N1204" s="16">
        <f t="shared" si="1493"/>
        <v>90769.323557683252</v>
      </c>
      <c r="O1204" s="16">
        <f t="shared" si="1494"/>
        <v>110914.58151419187</v>
      </c>
      <c r="P1204" s="22">
        <f t="shared" si="1500"/>
        <v>8.9999999999999993E-3</v>
      </c>
      <c r="Q1204" s="11">
        <f t="shared" si="1501"/>
        <v>5762.1828773425805</v>
      </c>
      <c r="R1204" s="7">
        <f t="shared" si="1504"/>
        <v>1184</v>
      </c>
      <c r="S1204" s="11">
        <f t="shared" si="1502"/>
        <v>7923.0014563460481</v>
      </c>
      <c r="T1204" s="11">
        <f t="shared" si="1503"/>
        <v>10299.901893249862</v>
      </c>
      <c r="AB1204" s="4">
        <f t="shared" si="1495"/>
        <v>0</v>
      </c>
      <c r="AC1204" s="3">
        <f t="shared" si="1496"/>
        <v>17</v>
      </c>
      <c r="AD1204" s="42">
        <f t="shared" si="1497"/>
        <v>41.14</v>
      </c>
      <c r="AE1204" s="3">
        <f t="shared" si="1498"/>
        <v>59</v>
      </c>
      <c r="AF1204" s="42">
        <f t="shared" si="1499"/>
        <v>52.582999999999998</v>
      </c>
      <c r="AJ1204" s="3">
        <v>9</v>
      </c>
      <c r="AK1204" s="3">
        <v>1</v>
      </c>
      <c r="AL1204" t="s">
        <v>39</v>
      </c>
    </row>
    <row r="1205" spans="1:38" x14ac:dyDescent="0.2">
      <c r="B1205" s="4">
        <v>9</v>
      </c>
      <c r="C1205" s="13" t="s">
        <v>3045</v>
      </c>
      <c r="D1205" s="29">
        <v>1605359</v>
      </c>
      <c r="E1205" s="29">
        <v>6641102</v>
      </c>
      <c r="F1205" s="23">
        <v>17</v>
      </c>
      <c r="G1205" s="10">
        <v>41</v>
      </c>
      <c r="H1205" s="38">
        <v>11.04</v>
      </c>
      <c r="I1205" s="8">
        <v>59</v>
      </c>
      <c r="J1205" s="8">
        <v>52</v>
      </c>
      <c r="K1205" s="17">
        <v>33</v>
      </c>
      <c r="L1205" s="20">
        <f t="shared" si="1491"/>
        <v>17.686399999999999</v>
      </c>
      <c r="M1205" s="20">
        <f t="shared" si="1492"/>
        <v>59.875833333333333</v>
      </c>
      <c r="N1205" s="16">
        <f t="shared" si="1493"/>
        <v>90767.991224895974</v>
      </c>
      <c r="O1205" s="16">
        <f t="shared" si="1494"/>
        <v>110914.56486339787</v>
      </c>
      <c r="P1205" s="22">
        <f t="shared" si="1500"/>
        <v>7.5451971478550525E-2</v>
      </c>
      <c r="Q1205" s="11">
        <f t="shared" si="1501"/>
        <v>5762.2583293140588</v>
      </c>
      <c r="R1205" s="7">
        <f t="shared" si="1504"/>
        <v>1185</v>
      </c>
      <c r="S1205" s="11">
        <f t="shared" si="1502"/>
        <v>7916.419038078724</v>
      </c>
      <c r="T1205" s="11">
        <f t="shared" si="1503"/>
        <v>10291.344749502341</v>
      </c>
      <c r="AB1205" s="4">
        <f t="shared" si="1495"/>
        <v>0</v>
      </c>
      <c r="AC1205" s="3">
        <f t="shared" si="1496"/>
        <v>17</v>
      </c>
      <c r="AD1205" s="42">
        <f t="shared" si="1497"/>
        <v>41.183999999999997</v>
      </c>
      <c r="AE1205" s="3">
        <f t="shared" si="1498"/>
        <v>59</v>
      </c>
      <c r="AF1205" s="42">
        <f t="shared" si="1499"/>
        <v>52.55</v>
      </c>
      <c r="AJ1205" s="3">
        <v>9</v>
      </c>
      <c r="AK1205" s="3">
        <v>1</v>
      </c>
      <c r="AL1205" t="s">
        <v>39</v>
      </c>
    </row>
    <row r="1206" spans="1:38" x14ac:dyDescent="0.2">
      <c r="B1206" s="4">
        <v>9</v>
      </c>
      <c r="C1206" s="13" t="s">
        <v>3046</v>
      </c>
      <c r="D1206" s="29">
        <v>1605359</v>
      </c>
      <c r="E1206" s="29">
        <v>6641102</v>
      </c>
      <c r="F1206" s="23"/>
      <c r="G1206" s="10"/>
      <c r="H1206" s="38"/>
      <c r="I1206" s="8"/>
      <c r="J1206" s="8"/>
      <c r="K1206" s="17"/>
      <c r="L1206" s="20"/>
      <c r="M1206" s="20"/>
      <c r="N1206" s="16"/>
      <c r="O1206" s="16"/>
      <c r="P1206" s="22">
        <f t="shared" ref="P1206:P1208" si="1514">SQRT(POWER(D1206-D1205,2)+POWER(E1206-E1205,2))/1000</f>
        <v>0</v>
      </c>
      <c r="Q1206" s="11">
        <f t="shared" ref="Q1206:Q1208" si="1515">Q1205+P1206</f>
        <v>5762.2583293140588</v>
      </c>
      <c r="R1206" s="7">
        <f t="shared" si="1504"/>
        <v>1186</v>
      </c>
      <c r="S1206" s="11">
        <f t="shared" ref="S1206:S1208" si="1516">Q1206/R1206*1628</f>
        <v>7909.7441485019281</v>
      </c>
      <c r="T1206" s="11">
        <f t="shared" ref="T1206:T1208" si="1517">S1206*1.3</f>
        <v>10282.667393052507</v>
      </c>
      <c r="AB1206" s="4">
        <f t="shared" ref="AB1206" si="1518">SUM(U1206:AA1206)</f>
        <v>0</v>
      </c>
      <c r="AC1206" s="3">
        <f t="shared" ref="AC1206" si="1519">F1206</f>
        <v>0</v>
      </c>
      <c r="AD1206" s="42">
        <f t="shared" ref="AD1206" si="1520">G1206+H1206/60</f>
        <v>0</v>
      </c>
      <c r="AE1206" s="3">
        <f t="shared" ref="AE1206" si="1521">I1206</f>
        <v>0</v>
      </c>
      <c r="AF1206" s="42">
        <f t="shared" ref="AF1206" si="1522">J1206+K1206/60</f>
        <v>0</v>
      </c>
      <c r="AJ1206" s="3">
        <v>9</v>
      </c>
      <c r="AK1206" s="3">
        <v>1</v>
      </c>
      <c r="AL1206" t="s">
        <v>39</v>
      </c>
    </row>
    <row r="1207" spans="1:38" x14ac:dyDescent="0.2">
      <c r="B1207" s="4">
        <v>7</v>
      </c>
      <c r="C1207" s="13" t="s">
        <v>1560</v>
      </c>
      <c r="D1207" s="29">
        <v>1604533</v>
      </c>
      <c r="E1207" s="29">
        <v>6643562</v>
      </c>
      <c r="F1207" s="23">
        <v>17</v>
      </c>
      <c r="G1207" s="10">
        <v>40</v>
      </c>
      <c r="H1207" s="38">
        <v>22.44</v>
      </c>
      <c r="I1207" s="8">
        <v>59</v>
      </c>
      <c r="J1207" s="8">
        <v>53</v>
      </c>
      <c r="K1207" s="17">
        <v>53.16</v>
      </c>
      <c r="L1207" s="20">
        <f t="shared" si="1491"/>
        <v>17.672899999999998</v>
      </c>
      <c r="M1207" s="20">
        <f t="shared" si="1492"/>
        <v>59.898099999999999</v>
      </c>
      <c r="N1207" s="16">
        <f t="shared" si="1493"/>
        <v>90790.588980869026</v>
      </c>
      <c r="O1207" s="16">
        <f t="shared" si="1494"/>
        <v>110914.40296102881</v>
      </c>
      <c r="P1207" s="22">
        <f t="shared" si="1514"/>
        <v>2.5949712907853142</v>
      </c>
      <c r="Q1207" s="11">
        <f t="shared" si="1515"/>
        <v>5764.8533006048438</v>
      </c>
      <c r="R1207" s="7">
        <f t="shared" si="1504"/>
        <v>1187</v>
      </c>
      <c r="S1207" s="11">
        <f t="shared" si="1516"/>
        <v>7906.6395731968705</v>
      </c>
      <c r="T1207" s="11">
        <f t="shared" si="1517"/>
        <v>10278.631445155932</v>
      </c>
      <c r="U1207" s="4">
        <v>9</v>
      </c>
      <c r="AB1207" s="4">
        <f t="shared" si="1495"/>
        <v>9</v>
      </c>
      <c r="AC1207" s="3">
        <f t="shared" si="1496"/>
        <v>17</v>
      </c>
      <c r="AD1207" s="42">
        <f t="shared" si="1497"/>
        <v>40.374000000000002</v>
      </c>
      <c r="AE1207" s="3">
        <f t="shared" si="1498"/>
        <v>59</v>
      </c>
      <c r="AF1207" s="42">
        <f t="shared" si="1499"/>
        <v>53.886000000000003</v>
      </c>
      <c r="AG1207" s="4">
        <v>1</v>
      </c>
      <c r="AJ1207" s="3">
        <v>8</v>
      </c>
      <c r="AL1207" t="s">
        <v>225</v>
      </c>
    </row>
    <row r="1208" spans="1:38" x14ac:dyDescent="0.2">
      <c r="B1208" s="4">
        <v>7</v>
      </c>
      <c r="C1208" s="13" t="s">
        <v>1561</v>
      </c>
      <c r="D1208" s="29">
        <v>1603657</v>
      </c>
      <c r="E1208" s="29">
        <v>6646040</v>
      </c>
      <c r="F1208" s="23">
        <v>17</v>
      </c>
      <c r="G1208" s="10">
        <v>39</v>
      </c>
      <c r="H1208" s="38">
        <v>30.6</v>
      </c>
      <c r="I1208" s="8">
        <v>59</v>
      </c>
      <c r="J1208" s="8">
        <v>55</v>
      </c>
      <c r="K1208" s="17">
        <v>13.98</v>
      </c>
      <c r="L1208" s="20">
        <f t="shared" si="1491"/>
        <v>17.6585</v>
      </c>
      <c r="M1208" s="20">
        <f t="shared" si="1492"/>
        <v>59.920549999999999</v>
      </c>
      <c r="N1208" s="16">
        <f t="shared" si="1493"/>
        <v>90815.018263159378</v>
      </c>
      <c r="O1208" s="16">
        <f t="shared" si="1494"/>
        <v>110914.20222277666</v>
      </c>
      <c r="P1208" s="22">
        <f t="shared" si="1514"/>
        <v>2.6282808069154253</v>
      </c>
      <c r="Q1208" s="11">
        <f t="shared" si="1515"/>
        <v>5767.4815814117592</v>
      </c>
      <c r="R1208" s="7">
        <f t="shared" si="1504"/>
        <v>1188</v>
      </c>
      <c r="S1208" s="11">
        <f t="shared" si="1516"/>
        <v>7903.5858708235219</v>
      </c>
      <c r="T1208" s="11">
        <f t="shared" si="1517"/>
        <v>10274.661632070578</v>
      </c>
      <c r="AB1208" s="4">
        <f t="shared" si="1495"/>
        <v>0</v>
      </c>
      <c r="AC1208" s="3">
        <f t="shared" si="1496"/>
        <v>17</v>
      </c>
      <c r="AD1208" s="42">
        <f t="shared" si="1497"/>
        <v>39.51</v>
      </c>
      <c r="AE1208" s="3">
        <f t="shared" si="1498"/>
        <v>59</v>
      </c>
      <c r="AF1208" s="42">
        <f t="shared" si="1499"/>
        <v>55.232999999999997</v>
      </c>
      <c r="AJ1208" s="3">
        <v>9</v>
      </c>
      <c r="AK1208" s="3" t="s">
        <v>2998</v>
      </c>
      <c r="AL1208" t="s">
        <v>146</v>
      </c>
    </row>
    <row r="1209" spans="1:38" x14ac:dyDescent="0.2">
      <c r="B1209" s="4">
        <v>8</v>
      </c>
      <c r="C1209" s="13" t="s">
        <v>1562</v>
      </c>
      <c r="D1209" s="8">
        <v>1602250</v>
      </c>
      <c r="E1209" s="8">
        <v>6643650</v>
      </c>
      <c r="F1209" s="23"/>
      <c r="G1209" s="10"/>
      <c r="H1209" s="38"/>
      <c r="I1209" s="8"/>
      <c r="J1209" s="8"/>
      <c r="K1209" s="17"/>
      <c r="L1209" s="20">
        <f t="shared" si="1491"/>
        <v>0</v>
      </c>
      <c r="M1209" s="20">
        <f t="shared" si="1492"/>
        <v>0</v>
      </c>
      <c r="N1209" s="16"/>
      <c r="O1209" s="16"/>
      <c r="P1209" s="22">
        <f t="shared" si="1500"/>
        <v>2.7734002596091316</v>
      </c>
      <c r="Q1209" s="11">
        <f t="shared" si="1501"/>
        <v>5770.2549816713681</v>
      </c>
      <c r="R1209" s="7">
        <f t="shared" si="1504"/>
        <v>1189</v>
      </c>
      <c r="S1209" s="11">
        <f t="shared" si="1502"/>
        <v>7900.736005181654</v>
      </c>
      <c r="T1209" s="11">
        <f t="shared" si="1503"/>
        <v>10270.956806736151</v>
      </c>
      <c r="V1209" s="4">
        <v>9</v>
      </c>
      <c r="Y1209" s="4">
        <v>9</v>
      </c>
      <c r="AB1209" s="4">
        <f t="shared" si="1495"/>
        <v>18</v>
      </c>
      <c r="AC1209" s="3">
        <f t="shared" si="1496"/>
        <v>0</v>
      </c>
      <c r="AD1209" s="42">
        <f t="shared" si="1497"/>
        <v>0</v>
      </c>
      <c r="AE1209" s="3">
        <f t="shared" si="1498"/>
        <v>0</v>
      </c>
      <c r="AF1209" s="42">
        <f t="shared" si="1499"/>
        <v>0</v>
      </c>
      <c r="AJ1209" s="3">
        <v>9</v>
      </c>
      <c r="AL1209" s="13" t="s">
        <v>2642</v>
      </c>
    </row>
    <row r="1210" spans="1:38" x14ac:dyDescent="0.2">
      <c r="B1210" s="4">
        <v>9</v>
      </c>
      <c r="C1210" s="13" t="s">
        <v>2877</v>
      </c>
      <c r="D1210" s="29">
        <v>1602918</v>
      </c>
      <c r="E1210" s="29">
        <v>6643667</v>
      </c>
      <c r="F1210" s="23"/>
      <c r="G1210" s="10"/>
      <c r="H1210" s="38"/>
      <c r="I1210" s="8"/>
      <c r="J1210" s="8"/>
      <c r="K1210" s="17"/>
      <c r="L1210" s="20"/>
      <c r="M1210" s="20"/>
      <c r="N1210" s="16"/>
      <c r="O1210" s="16"/>
      <c r="P1210" s="22">
        <f t="shared" si="1500"/>
        <v>0.66821628235175479</v>
      </c>
      <c r="Q1210" s="11">
        <f t="shared" si="1501"/>
        <v>5770.9231979537199</v>
      </c>
      <c r="R1210" s="7">
        <f t="shared" si="1504"/>
        <v>1190</v>
      </c>
      <c r="S1210" s="11">
        <f t="shared" si="1502"/>
        <v>7895.0108960240805</v>
      </c>
      <c r="T1210" s="11">
        <f t="shared" si="1503"/>
        <v>10263.514164831306</v>
      </c>
      <c r="AB1210" s="4">
        <f t="shared" ref="AB1210:AB1211" si="1523">SUM(U1210:AA1210)</f>
        <v>0</v>
      </c>
      <c r="AC1210" s="3">
        <f t="shared" ref="AC1210:AC1211" si="1524">F1210</f>
        <v>0</v>
      </c>
      <c r="AD1210" s="42">
        <f t="shared" ref="AD1210:AD1211" si="1525">G1210+H1210/60</f>
        <v>0</v>
      </c>
      <c r="AE1210" s="3">
        <f t="shared" ref="AE1210:AE1211" si="1526">I1210</f>
        <v>0</v>
      </c>
      <c r="AF1210" s="42">
        <f t="shared" ref="AF1210:AF1211" si="1527">J1210+K1210/60</f>
        <v>0</v>
      </c>
      <c r="AJ1210" s="3">
        <v>9</v>
      </c>
      <c r="AL1210" s="13" t="s">
        <v>289</v>
      </c>
    </row>
    <row r="1211" spans="1:38" x14ac:dyDescent="0.2">
      <c r="B1211" s="4">
        <v>9</v>
      </c>
      <c r="C1211" s="13" t="s">
        <v>2980</v>
      </c>
      <c r="D1211" s="29">
        <v>1602252</v>
      </c>
      <c r="E1211" s="29">
        <v>6643644</v>
      </c>
      <c r="F1211" s="23"/>
      <c r="G1211" s="10"/>
      <c r="H1211" s="38"/>
      <c r="I1211" s="8"/>
      <c r="J1211" s="8"/>
      <c r="K1211" s="17"/>
      <c r="L1211" s="20"/>
      <c r="M1211" s="20"/>
      <c r="N1211" s="16"/>
      <c r="O1211" s="16"/>
      <c r="P1211" s="22">
        <f t="shared" si="1500"/>
        <v>0.66639702880490093</v>
      </c>
      <c r="Q1211" s="11">
        <f t="shared" si="1501"/>
        <v>5771.5895949825244</v>
      </c>
      <c r="R1211" s="7">
        <f t="shared" si="1504"/>
        <v>1191</v>
      </c>
      <c r="S1211" s="11">
        <f t="shared" si="1502"/>
        <v>7889.2929140483202</v>
      </c>
      <c r="T1211" s="11">
        <f t="shared" si="1503"/>
        <v>10256.080788262816</v>
      </c>
      <c r="AB1211" s="4">
        <f t="shared" si="1523"/>
        <v>0</v>
      </c>
      <c r="AC1211" s="3">
        <f t="shared" si="1524"/>
        <v>0</v>
      </c>
      <c r="AD1211" s="42">
        <f t="shared" si="1525"/>
        <v>0</v>
      </c>
      <c r="AE1211" s="3">
        <f t="shared" si="1526"/>
        <v>0</v>
      </c>
      <c r="AF1211" s="42">
        <f t="shared" si="1527"/>
        <v>0</v>
      </c>
      <c r="AJ1211" s="3">
        <v>9</v>
      </c>
      <c r="AL1211" s="13" t="s">
        <v>2981</v>
      </c>
    </row>
    <row r="1212" spans="1:38" x14ac:dyDescent="0.2">
      <c r="B1212" s="4">
        <v>8</v>
      </c>
      <c r="C1212" s="13" t="s">
        <v>1563</v>
      </c>
      <c r="D1212" s="29">
        <v>1600634</v>
      </c>
      <c r="E1212" s="29">
        <v>6642281</v>
      </c>
      <c r="F1212" s="23">
        <v>17</v>
      </c>
      <c r="G1212" s="10">
        <v>36</v>
      </c>
      <c r="H1212" s="38">
        <v>9.5399999999999991</v>
      </c>
      <c r="I1212" s="8">
        <v>59</v>
      </c>
      <c r="J1212" s="8">
        <v>53</v>
      </c>
      <c r="K1212" s="17">
        <v>15.3</v>
      </c>
      <c r="L1212" s="20">
        <f t="shared" si="1491"/>
        <v>17.602650000000001</v>
      </c>
      <c r="M1212" s="20">
        <f t="shared" si="1492"/>
        <v>59.887583333333332</v>
      </c>
      <c r="N1212" s="16">
        <f t="shared" si="1493"/>
        <v>90931.422257444196</v>
      </c>
      <c r="O1212" s="16">
        <f t="shared" si="1494"/>
        <v>110912.49020734683</v>
      </c>
      <c r="P1212" s="22">
        <f t="shared" si="1500"/>
        <v>2.115583371082312</v>
      </c>
      <c r="Q1212" s="11">
        <f t="shared" si="1501"/>
        <v>5773.7051783536072</v>
      </c>
      <c r="R1212" s="7">
        <f t="shared" si="1504"/>
        <v>1192</v>
      </c>
      <c r="S1212" s="11">
        <f t="shared" si="1502"/>
        <v>7885.5637838587854</v>
      </c>
      <c r="T1212" s="11">
        <f t="shared" si="1503"/>
        <v>10251.232919016422</v>
      </c>
      <c r="AB1212" s="4">
        <f t="shared" si="1495"/>
        <v>0</v>
      </c>
      <c r="AC1212" s="3">
        <f t="shared" si="1496"/>
        <v>17</v>
      </c>
      <c r="AD1212" s="42">
        <f t="shared" si="1497"/>
        <v>36.158999999999999</v>
      </c>
      <c r="AE1212" s="3">
        <f t="shared" si="1498"/>
        <v>59</v>
      </c>
      <c r="AF1212" s="42">
        <f t="shared" si="1499"/>
        <v>53.255000000000003</v>
      </c>
      <c r="AJ1212" s="3">
        <v>4</v>
      </c>
      <c r="AK1212" s="3" t="s">
        <v>2998</v>
      </c>
      <c r="AL1212" s="13" t="s">
        <v>2643</v>
      </c>
    </row>
    <row r="1213" spans="1:38" x14ac:dyDescent="0.2">
      <c r="A1213" s="4">
        <v>1</v>
      </c>
      <c r="B1213" s="4">
        <v>9</v>
      </c>
      <c r="C1213" s="13" t="s">
        <v>2645</v>
      </c>
      <c r="D1213" s="29">
        <v>1602324</v>
      </c>
      <c r="E1213" s="29">
        <v>6639103</v>
      </c>
      <c r="F1213" s="23">
        <v>17</v>
      </c>
      <c r="G1213" s="10">
        <v>37</v>
      </c>
      <c r="H1213" s="38">
        <v>52.5</v>
      </c>
      <c r="I1213" s="8">
        <v>59</v>
      </c>
      <c r="J1213" s="8">
        <v>51</v>
      </c>
      <c r="K1213" s="17">
        <v>31.14</v>
      </c>
      <c r="L1213" s="20">
        <f t="shared" si="1491"/>
        <v>17.631250000000001</v>
      </c>
      <c r="M1213" s="20">
        <f t="shared" si="1492"/>
        <v>59.858649999999997</v>
      </c>
      <c r="N1213" s="16">
        <f t="shared" si="1493"/>
        <v>90879.773130095709</v>
      </c>
      <c r="O1213" s="16">
        <f t="shared" si="1494"/>
        <v>110913.00923091316</v>
      </c>
      <c r="P1213" s="22">
        <f t="shared" si="1500"/>
        <v>3.5994143968151264</v>
      </c>
      <c r="Q1213" s="11">
        <f t="shared" si="1501"/>
        <v>5777.3045927504227</v>
      </c>
      <c r="R1213" s="7">
        <f t="shared" si="1504"/>
        <v>1193</v>
      </c>
      <c r="S1213" s="11">
        <f t="shared" si="1502"/>
        <v>7883.865781221868</v>
      </c>
      <c r="T1213" s="11">
        <f t="shared" si="1503"/>
        <v>10249.025515588428</v>
      </c>
      <c r="V1213" s="4">
        <v>9</v>
      </c>
      <c r="AA1213" s="4">
        <v>9</v>
      </c>
      <c r="AB1213" s="4">
        <f>SUM(U1213:AA1213)+AB1214+AB1215+AB1216+AB1217+AB1218+AB1219+AB1220+AB1221-21</f>
        <v>49</v>
      </c>
      <c r="AC1213" s="3">
        <f t="shared" si="1496"/>
        <v>17</v>
      </c>
      <c r="AD1213" s="42">
        <f t="shared" si="1497"/>
        <v>37.875</v>
      </c>
      <c r="AE1213" s="3">
        <f t="shared" si="1498"/>
        <v>59</v>
      </c>
      <c r="AF1213" s="42">
        <f t="shared" si="1499"/>
        <v>51.518999999999998</v>
      </c>
      <c r="AJ1213" s="3">
        <v>9</v>
      </c>
      <c r="AK1213" s="3">
        <v>1</v>
      </c>
      <c r="AL1213" s="13" t="s">
        <v>2644</v>
      </c>
    </row>
    <row r="1214" spans="1:38" x14ac:dyDescent="0.2">
      <c r="A1214" s="4">
        <v>1</v>
      </c>
      <c r="B1214" s="4">
        <v>9</v>
      </c>
      <c r="C1214" t="s">
        <v>1566</v>
      </c>
      <c r="D1214" s="29">
        <v>1602324</v>
      </c>
      <c r="E1214" s="29">
        <v>6639063</v>
      </c>
      <c r="F1214" s="23">
        <v>17</v>
      </c>
      <c r="G1214" s="10">
        <v>37</v>
      </c>
      <c r="H1214" s="38">
        <v>52.5</v>
      </c>
      <c r="I1214" s="8">
        <v>59</v>
      </c>
      <c r="J1214" s="8">
        <v>51</v>
      </c>
      <c r="K1214" s="17">
        <v>31.14</v>
      </c>
      <c r="L1214" s="20">
        <f t="shared" si="1491"/>
        <v>17.631250000000001</v>
      </c>
      <c r="M1214" s="20">
        <f t="shared" si="1492"/>
        <v>59.858649999999997</v>
      </c>
      <c r="N1214" s="16">
        <f t="shared" si="1493"/>
        <v>90879.773130095709</v>
      </c>
      <c r="O1214" s="16">
        <f t="shared" si="1494"/>
        <v>110912.34098998224</v>
      </c>
      <c r="P1214" s="22">
        <f t="shared" si="1500"/>
        <v>0.04</v>
      </c>
      <c r="Q1214" s="11">
        <f t="shared" si="1501"/>
        <v>5777.3445927504226</v>
      </c>
      <c r="R1214" s="7">
        <f t="shared" si="1504"/>
        <v>1194</v>
      </c>
      <c r="S1214" s="11">
        <f t="shared" si="1502"/>
        <v>7877.3174179210109</v>
      </c>
      <c r="T1214" s="11">
        <f t="shared" si="1503"/>
        <v>10240.512643297314</v>
      </c>
      <c r="V1214" s="4">
        <v>7</v>
      </c>
      <c r="AB1214" s="4">
        <f t="shared" si="1495"/>
        <v>7</v>
      </c>
      <c r="AC1214" s="3">
        <f t="shared" si="1496"/>
        <v>17</v>
      </c>
      <c r="AD1214" s="42">
        <f t="shared" si="1497"/>
        <v>37.875</v>
      </c>
      <c r="AE1214" s="3">
        <f t="shared" si="1498"/>
        <v>59</v>
      </c>
      <c r="AF1214" s="42">
        <f t="shared" si="1499"/>
        <v>51.518999999999998</v>
      </c>
      <c r="AJ1214" s="3">
        <v>9</v>
      </c>
      <c r="AK1214" s="3">
        <v>1</v>
      </c>
      <c r="AL1214" t="s">
        <v>536</v>
      </c>
    </row>
    <row r="1215" spans="1:38" x14ac:dyDescent="0.2">
      <c r="A1215" s="4">
        <v>1</v>
      </c>
      <c r="B1215" s="4">
        <v>9</v>
      </c>
      <c r="C1215" s="13" t="s">
        <v>1567</v>
      </c>
      <c r="D1215" s="29">
        <v>1602324</v>
      </c>
      <c r="E1215" s="29">
        <v>6639043</v>
      </c>
      <c r="F1215" s="23">
        <v>17</v>
      </c>
      <c r="G1215" s="10">
        <v>37</v>
      </c>
      <c r="H1215" s="38">
        <v>52.5</v>
      </c>
      <c r="I1215" s="8">
        <v>59</v>
      </c>
      <c r="J1215" s="8">
        <v>51</v>
      </c>
      <c r="K1215" s="17">
        <v>31.14</v>
      </c>
      <c r="L1215" s="20">
        <f t="shared" si="1491"/>
        <v>17.631250000000001</v>
      </c>
      <c r="M1215" s="20">
        <f t="shared" si="1492"/>
        <v>59.858649999999997</v>
      </c>
      <c r="N1215" s="16">
        <f t="shared" si="1493"/>
        <v>90879.773130095709</v>
      </c>
      <c r="O1215" s="16">
        <f t="shared" si="1494"/>
        <v>110912.00686951677</v>
      </c>
      <c r="P1215" s="22">
        <f t="shared" si="1500"/>
        <v>0.02</v>
      </c>
      <c r="Q1215" s="11">
        <f t="shared" si="1501"/>
        <v>5777.3645927504231</v>
      </c>
      <c r="R1215" s="7">
        <f t="shared" si="1504"/>
        <v>1195</v>
      </c>
      <c r="S1215" s="11">
        <f t="shared" si="1502"/>
        <v>7870.7527673620825</v>
      </c>
      <c r="T1215" s="11">
        <f t="shared" si="1503"/>
        <v>10231.978597570707</v>
      </c>
      <c r="AB1215" s="4">
        <f t="shared" si="1495"/>
        <v>0</v>
      </c>
      <c r="AC1215" s="3">
        <f t="shared" si="1496"/>
        <v>17</v>
      </c>
      <c r="AD1215" s="42">
        <f t="shared" si="1497"/>
        <v>37.875</v>
      </c>
      <c r="AE1215" s="3">
        <f t="shared" si="1498"/>
        <v>59</v>
      </c>
      <c r="AF1215" s="42">
        <f t="shared" si="1499"/>
        <v>51.518999999999998</v>
      </c>
      <c r="AJ1215" s="3">
        <v>9</v>
      </c>
      <c r="AL1215" s="1" t="s">
        <v>627</v>
      </c>
    </row>
    <row r="1216" spans="1:38" x14ac:dyDescent="0.2">
      <c r="A1216" s="4">
        <v>1</v>
      </c>
      <c r="B1216" s="4">
        <v>9</v>
      </c>
      <c r="C1216" s="13" t="s">
        <v>1569</v>
      </c>
      <c r="D1216" s="29">
        <v>1602324</v>
      </c>
      <c r="E1216" s="29">
        <v>6639023</v>
      </c>
      <c r="F1216" s="23">
        <v>17</v>
      </c>
      <c r="G1216" s="10">
        <v>37</v>
      </c>
      <c r="H1216" s="38">
        <v>52.5</v>
      </c>
      <c r="I1216" s="8">
        <v>59</v>
      </c>
      <c r="J1216" s="8">
        <v>51</v>
      </c>
      <c r="K1216" s="17">
        <v>31.14</v>
      </c>
      <c r="L1216" s="20">
        <f t="shared" si="1491"/>
        <v>17.631250000000001</v>
      </c>
      <c r="M1216" s="20">
        <f t="shared" si="1492"/>
        <v>59.858649999999997</v>
      </c>
      <c r="N1216" s="16">
        <f t="shared" si="1493"/>
        <v>90879.773130095709</v>
      </c>
      <c r="O1216" s="16">
        <f t="shared" si="1494"/>
        <v>110911.67274905131</v>
      </c>
      <c r="P1216" s="22">
        <f t="shared" si="1500"/>
        <v>0.02</v>
      </c>
      <c r="Q1216" s="11">
        <f t="shared" si="1501"/>
        <v>5777.3845927504235</v>
      </c>
      <c r="R1216" s="7">
        <f t="shared" si="1504"/>
        <v>1196</v>
      </c>
      <c r="S1216" s="11">
        <f t="shared" si="1502"/>
        <v>7864.1990944796726</v>
      </c>
      <c r="T1216" s="11">
        <f t="shared" si="1503"/>
        <v>10223.458822823575</v>
      </c>
      <c r="V1216" s="4">
        <v>7</v>
      </c>
      <c r="AB1216" s="4">
        <f t="shared" si="1495"/>
        <v>7</v>
      </c>
      <c r="AC1216" s="3">
        <f t="shared" si="1496"/>
        <v>17</v>
      </c>
      <c r="AD1216" s="42">
        <f t="shared" si="1497"/>
        <v>37.875</v>
      </c>
      <c r="AE1216" s="3">
        <f t="shared" si="1498"/>
        <v>59</v>
      </c>
      <c r="AF1216" s="42">
        <f t="shared" si="1499"/>
        <v>51.518999999999998</v>
      </c>
      <c r="AJ1216" s="3">
        <v>9</v>
      </c>
      <c r="AL1216" s="1" t="s">
        <v>2662</v>
      </c>
    </row>
    <row r="1217" spans="1:38" x14ac:dyDescent="0.2">
      <c r="A1217" s="4">
        <v>1</v>
      </c>
      <c r="B1217" s="4">
        <v>9</v>
      </c>
      <c r="C1217" s="13" t="s">
        <v>1568</v>
      </c>
      <c r="D1217" s="29">
        <v>1602324</v>
      </c>
      <c r="E1217" s="29">
        <v>6639003</v>
      </c>
      <c r="F1217" s="23">
        <v>17</v>
      </c>
      <c r="G1217" s="10">
        <v>37</v>
      </c>
      <c r="H1217" s="38">
        <v>52.5</v>
      </c>
      <c r="I1217" s="8">
        <v>59</v>
      </c>
      <c r="J1217" s="8">
        <v>51</v>
      </c>
      <c r="K1217" s="17">
        <v>31.14</v>
      </c>
      <c r="L1217" s="20">
        <f t="shared" si="1491"/>
        <v>17.631250000000001</v>
      </c>
      <c r="M1217" s="20">
        <f t="shared" si="1492"/>
        <v>59.858649999999997</v>
      </c>
      <c r="N1217" s="16">
        <f t="shared" si="1493"/>
        <v>90879.773130095709</v>
      </c>
      <c r="O1217" s="16">
        <f t="shared" si="1494"/>
        <v>110911.33862858584</v>
      </c>
      <c r="P1217" s="22">
        <f t="shared" si="1500"/>
        <v>0.02</v>
      </c>
      <c r="Q1217" s="11">
        <f t="shared" si="1501"/>
        <v>5777.4045927504239</v>
      </c>
      <c r="R1217" s="7">
        <f t="shared" si="1504"/>
        <v>1197</v>
      </c>
      <c r="S1217" s="11">
        <f t="shared" si="1502"/>
        <v>7857.6563717608105</v>
      </c>
      <c r="T1217" s="11">
        <f t="shared" si="1503"/>
        <v>10214.953283289055</v>
      </c>
      <c r="V1217" s="4">
        <v>7</v>
      </c>
      <c r="AB1217" s="4">
        <f t="shared" si="1495"/>
        <v>7</v>
      </c>
      <c r="AC1217" s="3">
        <f t="shared" si="1496"/>
        <v>17</v>
      </c>
      <c r="AD1217" s="42">
        <f t="shared" si="1497"/>
        <v>37.875</v>
      </c>
      <c r="AE1217" s="3">
        <f t="shared" si="1498"/>
        <v>59</v>
      </c>
      <c r="AF1217" s="42">
        <f t="shared" si="1499"/>
        <v>51.518999999999998</v>
      </c>
      <c r="AJ1217" s="3">
        <v>9</v>
      </c>
      <c r="AK1217" s="3">
        <v>1</v>
      </c>
      <c r="AL1217" s="1" t="s">
        <v>536</v>
      </c>
    </row>
    <row r="1218" spans="1:38" x14ac:dyDescent="0.2">
      <c r="A1218" s="4">
        <v>1</v>
      </c>
      <c r="B1218" s="4">
        <v>9</v>
      </c>
      <c r="C1218" s="13" t="s">
        <v>1570</v>
      </c>
      <c r="D1218" s="29">
        <v>1602324</v>
      </c>
      <c r="E1218" s="29">
        <v>6638983</v>
      </c>
      <c r="F1218" s="23">
        <v>17</v>
      </c>
      <c r="G1218" s="10">
        <v>37</v>
      </c>
      <c r="H1218" s="38">
        <v>52.5</v>
      </c>
      <c r="I1218" s="8">
        <v>59</v>
      </c>
      <c r="J1218" s="8">
        <v>51</v>
      </c>
      <c r="K1218" s="17">
        <v>31.14</v>
      </c>
      <c r="L1218" s="20">
        <f t="shared" si="1491"/>
        <v>17.631250000000001</v>
      </c>
      <c r="M1218" s="20">
        <f t="shared" si="1492"/>
        <v>59.858649999999997</v>
      </c>
      <c r="N1218" s="16">
        <f t="shared" si="1493"/>
        <v>90879.773130095709</v>
      </c>
      <c r="O1218" s="16">
        <f t="shared" si="1494"/>
        <v>110911.00450812039</v>
      </c>
      <c r="P1218" s="22">
        <f t="shared" si="1500"/>
        <v>0.02</v>
      </c>
      <c r="Q1218" s="11">
        <f t="shared" si="1501"/>
        <v>5777.4245927504244</v>
      </c>
      <c r="R1218" s="7">
        <f t="shared" si="1504"/>
        <v>1198</v>
      </c>
      <c r="S1218" s="11">
        <f t="shared" si="1502"/>
        <v>7851.1245717843831</v>
      </c>
      <c r="T1218" s="11">
        <f t="shared" si="1503"/>
        <v>10206.461943319699</v>
      </c>
      <c r="V1218" s="4">
        <v>7</v>
      </c>
      <c r="AA1218" s="4">
        <v>9</v>
      </c>
      <c r="AB1218" s="4">
        <f t="shared" si="1495"/>
        <v>16</v>
      </c>
      <c r="AC1218" s="3">
        <f t="shared" si="1496"/>
        <v>17</v>
      </c>
      <c r="AD1218" s="42">
        <f t="shared" si="1497"/>
        <v>37.875</v>
      </c>
      <c r="AE1218" s="3">
        <f t="shared" si="1498"/>
        <v>59</v>
      </c>
      <c r="AF1218" s="42">
        <f t="shared" si="1499"/>
        <v>51.518999999999998</v>
      </c>
      <c r="AJ1218" s="3">
        <v>9</v>
      </c>
      <c r="AK1218" s="3">
        <v>1</v>
      </c>
      <c r="AL1218" s="1" t="s">
        <v>2663</v>
      </c>
    </row>
    <row r="1219" spans="1:38" x14ac:dyDescent="0.2">
      <c r="A1219" s="4">
        <v>1</v>
      </c>
      <c r="B1219" s="4">
        <v>9</v>
      </c>
      <c r="C1219" s="13" t="s">
        <v>1571</v>
      </c>
      <c r="D1219" s="29">
        <v>1602324</v>
      </c>
      <c r="E1219" s="29">
        <v>6638963</v>
      </c>
      <c r="F1219" s="23">
        <v>17</v>
      </c>
      <c r="G1219" s="10">
        <v>37</v>
      </c>
      <c r="H1219" s="38">
        <v>52.5</v>
      </c>
      <c r="I1219" s="8">
        <v>59</v>
      </c>
      <c r="J1219" s="8">
        <v>51</v>
      </c>
      <c r="K1219" s="17">
        <v>31.14</v>
      </c>
      <c r="L1219" s="20">
        <f t="shared" si="1491"/>
        <v>17.631250000000001</v>
      </c>
      <c r="M1219" s="20">
        <f t="shared" si="1492"/>
        <v>59.858649999999997</v>
      </c>
      <c r="N1219" s="16">
        <f t="shared" si="1493"/>
        <v>90879.773130095709</v>
      </c>
      <c r="O1219" s="16">
        <f t="shared" si="1494"/>
        <v>110910.67038765493</v>
      </c>
      <c r="P1219" s="22">
        <f t="shared" si="1500"/>
        <v>0.02</v>
      </c>
      <c r="Q1219" s="11">
        <f t="shared" si="1501"/>
        <v>5777.4445927504248</v>
      </c>
      <c r="R1219" s="7">
        <f t="shared" si="1504"/>
        <v>1199</v>
      </c>
      <c r="S1219" s="11">
        <f t="shared" si="1502"/>
        <v>7844.6036672207601</v>
      </c>
      <c r="T1219" s="11">
        <f t="shared" si="1503"/>
        <v>10197.984767386988</v>
      </c>
      <c r="V1219" s="4">
        <v>7</v>
      </c>
      <c r="AB1219" s="4">
        <f t="shared" si="1495"/>
        <v>7</v>
      </c>
      <c r="AC1219" s="3">
        <f t="shared" si="1496"/>
        <v>17</v>
      </c>
      <c r="AD1219" s="42">
        <f t="shared" si="1497"/>
        <v>37.875</v>
      </c>
      <c r="AE1219" s="3">
        <f t="shared" si="1498"/>
        <v>59</v>
      </c>
      <c r="AF1219" s="42">
        <f t="shared" si="1499"/>
        <v>51.518999999999998</v>
      </c>
      <c r="AJ1219" s="3">
        <v>9</v>
      </c>
      <c r="AK1219" s="3">
        <v>1</v>
      </c>
      <c r="AL1219" s="1" t="s">
        <v>343</v>
      </c>
    </row>
    <row r="1220" spans="1:38" x14ac:dyDescent="0.2">
      <c r="A1220" s="4">
        <v>1</v>
      </c>
      <c r="B1220" s="4">
        <v>9</v>
      </c>
      <c r="C1220" s="13" t="s">
        <v>2646</v>
      </c>
      <c r="D1220" s="29">
        <v>1602304</v>
      </c>
      <c r="E1220" s="29">
        <v>6638963</v>
      </c>
      <c r="F1220" s="23">
        <v>17</v>
      </c>
      <c r="G1220" s="10">
        <v>37</v>
      </c>
      <c r="H1220" s="38">
        <v>52.5</v>
      </c>
      <c r="I1220" s="8">
        <v>59</v>
      </c>
      <c r="J1220" s="8">
        <v>51</v>
      </c>
      <c r="K1220" s="17">
        <v>31.14</v>
      </c>
      <c r="L1220" s="20">
        <f t="shared" si="1491"/>
        <v>17.631250000000001</v>
      </c>
      <c r="M1220" s="20">
        <f t="shared" si="1492"/>
        <v>59.858649999999997</v>
      </c>
      <c r="N1220" s="16">
        <f t="shared" si="1493"/>
        <v>90878.638780574256</v>
      </c>
      <c r="O1220" s="16">
        <f t="shared" si="1494"/>
        <v>110910.67038765493</v>
      </c>
      <c r="P1220" s="22">
        <f t="shared" si="1500"/>
        <v>0.02</v>
      </c>
      <c r="Q1220" s="11">
        <f t="shared" si="1501"/>
        <v>5777.4645927504253</v>
      </c>
      <c r="R1220" s="7">
        <f t="shared" si="1504"/>
        <v>1200</v>
      </c>
      <c r="S1220" s="11">
        <f t="shared" si="1502"/>
        <v>7838.0936308314094</v>
      </c>
      <c r="T1220" s="11">
        <f t="shared" si="1503"/>
        <v>10189.521720080833</v>
      </c>
      <c r="V1220" s="4">
        <v>8</v>
      </c>
      <c r="AB1220" s="4">
        <f t="shared" si="1495"/>
        <v>8</v>
      </c>
      <c r="AC1220" s="3">
        <f t="shared" si="1496"/>
        <v>17</v>
      </c>
      <c r="AD1220" s="42">
        <f t="shared" si="1497"/>
        <v>37.875</v>
      </c>
      <c r="AE1220" s="3">
        <f t="shared" si="1498"/>
        <v>59</v>
      </c>
      <c r="AF1220" s="42">
        <f t="shared" si="1499"/>
        <v>51.518999999999998</v>
      </c>
      <c r="AJ1220" s="3">
        <v>9</v>
      </c>
      <c r="AK1220" s="3">
        <v>1</v>
      </c>
      <c r="AL1220" s="1" t="s">
        <v>2664</v>
      </c>
    </row>
    <row r="1221" spans="1:38" x14ac:dyDescent="0.2">
      <c r="A1221" s="4">
        <v>1</v>
      </c>
      <c r="B1221" s="4">
        <v>9</v>
      </c>
      <c r="C1221" s="13" t="s">
        <v>2647</v>
      </c>
      <c r="D1221" s="29">
        <v>1602284</v>
      </c>
      <c r="E1221" s="29">
        <v>6638963</v>
      </c>
      <c r="F1221" s="23">
        <v>17</v>
      </c>
      <c r="G1221" s="10">
        <v>37</v>
      </c>
      <c r="H1221" s="38">
        <v>52.5</v>
      </c>
      <c r="I1221" s="8">
        <v>59</v>
      </c>
      <c r="J1221" s="8">
        <v>51</v>
      </c>
      <c r="K1221" s="17">
        <v>31.14</v>
      </c>
      <c r="L1221" s="20">
        <f t="shared" si="1491"/>
        <v>17.631250000000001</v>
      </c>
      <c r="M1221" s="20">
        <f t="shared" si="1492"/>
        <v>59.858649999999997</v>
      </c>
      <c r="N1221" s="16">
        <f t="shared" si="1493"/>
        <v>90877.504431052817</v>
      </c>
      <c r="O1221" s="16">
        <f t="shared" si="1494"/>
        <v>110910.67038765493</v>
      </c>
      <c r="P1221" s="22">
        <f t="shared" si="1500"/>
        <v>0.02</v>
      </c>
      <c r="Q1221" s="11">
        <f t="shared" si="1501"/>
        <v>5777.4845927504257</v>
      </c>
      <c r="R1221" s="7">
        <f t="shared" si="1504"/>
        <v>1201</v>
      </c>
      <c r="S1221" s="11">
        <f t="shared" si="1502"/>
        <v>7831.5944354685198</v>
      </c>
      <c r="T1221" s="11">
        <f t="shared" si="1503"/>
        <v>10181.072766109077</v>
      </c>
      <c r="AB1221" s="4">
        <f t="shared" si="1495"/>
        <v>0</v>
      </c>
      <c r="AC1221" s="3">
        <f t="shared" si="1496"/>
        <v>17</v>
      </c>
      <c r="AD1221" s="42">
        <f t="shared" si="1497"/>
        <v>37.875</v>
      </c>
      <c r="AE1221" s="3">
        <f t="shared" si="1498"/>
        <v>59</v>
      </c>
      <c r="AF1221" s="42">
        <f t="shared" si="1499"/>
        <v>51.518999999999998</v>
      </c>
      <c r="AJ1221" s="3">
        <v>9</v>
      </c>
      <c r="AK1221" s="3">
        <v>1</v>
      </c>
      <c r="AL1221" s="13" t="s">
        <v>2665</v>
      </c>
    </row>
    <row r="1222" spans="1:38" x14ac:dyDescent="0.2">
      <c r="A1222" s="4">
        <v>1</v>
      </c>
      <c r="B1222" s="4">
        <v>9</v>
      </c>
      <c r="C1222" s="13" t="s">
        <v>2648</v>
      </c>
      <c r="D1222" s="29">
        <v>1602506</v>
      </c>
      <c r="E1222" s="29">
        <v>6639022</v>
      </c>
      <c r="F1222" s="23">
        <v>17</v>
      </c>
      <c r="G1222" s="10">
        <v>38</v>
      </c>
      <c r="H1222" s="38">
        <v>4.08</v>
      </c>
      <c r="I1222" s="8">
        <v>59</v>
      </c>
      <c r="J1222" s="8">
        <v>51</v>
      </c>
      <c r="K1222" s="17">
        <v>28.38</v>
      </c>
      <c r="L1222" s="20">
        <f t="shared" si="1491"/>
        <v>17.634466666666668</v>
      </c>
      <c r="M1222" s="20">
        <f t="shared" si="1492"/>
        <v>59.857883333333334</v>
      </c>
      <c r="N1222" s="16">
        <f t="shared" si="1493"/>
        <v>90873.516635981796</v>
      </c>
      <c r="O1222" s="16">
        <f t="shared" si="1494"/>
        <v>110913.07661229807</v>
      </c>
      <c r="P1222" s="22">
        <f t="shared" si="1500"/>
        <v>0.2297063342618135</v>
      </c>
      <c r="Q1222" s="11">
        <f t="shared" si="1501"/>
        <v>5777.7142990846878</v>
      </c>
      <c r="R1222" s="7">
        <f t="shared" si="1504"/>
        <v>1202</v>
      </c>
      <c r="S1222" s="11">
        <f t="shared" si="1502"/>
        <v>7825.3900822877476</v>
      </c>
      <c r="T1222" s="11">
        <f t="shared" si="1503"/>
        <v>10173.007106974072</v>
      </c>
      <c r="V1222" s="4">
        <v>7</v>
      </c>
      <c r="AB1222" s="4">
        <f>SUM(U1222:AA1222)+AB1223+AB1224+AB1225+AB1226+AB1227+AB1228-13</f>
        <v>49</v>
      </c>
      <c r="AC1222" s="3">
        <f t="shared" si="1496"/>
        <v>17</v>
      </c>
      <c r="AD1222" s="42">
        <f t="shared" si="1497"/>
        <v>38.067999999999998</v>
      </c>
      <c r="AE1222" s="3">
        <f t="shared" si="1498"/>
        <v>59</v>
      </c>
      <c r="AF1222" s="42">
        <f t="shared" si="1499"/>
        <v>51.472999999999999</v>
      </c>
      <c r="AJ1222" s="3">
        <v>9</v>
      </c>
      <c r="AL1222" s="1" t="s">
        <v>2653</v>
      </c>
    </row>
    <row r="1223" spans="1:38" x14ac:dyDescent="0.2">
      <c r="A1223" s="4">
        <v>1</v>
      </c>
      <c r="B1223" s="4">
        <v>9</v>
      </c>
      <c r="C1223" s="13" t="s">
        <v>1572</v>
      </c>
      <c r="D1223" s="29">
        <v>1602506</v>
      </c>
      <c r="E1223" s="29">
        <v>6639022</v>
      </c>
      <c r="F1223" s="23">
        <v>17</v>
      </c>
      <c r="G1223" s="10">
        <v>38</v>
      </c>
      <c r="H1223" s="38">
        <v>4.08</v>
      </c>
      <c r="I1223" s="8">
        <v>59</v>
      </c>
      <c r="J1223" s="8">
        <v>51</v>
      </c>
      <c r="K1223" s="17">
        <v>28.38</v>
      </c>
      <c r="L1223" s="20">
        <f t="shared" si="1491"/>
        <v>17.634466666666668</v>
      </c>
      <c r="M1223" s="20">
        <f t="shared" si="1492"/>
        <v>59.857883333333334</v>
      </c>
      <c r="N1223" s="16">
        <f t="shared" si="1493"/>
        <v>90873.516635981796</v>
      </c>
      <c r="O1223" s="16">
        <f t="shared" si="1494"/>
        <v>110913.07661229807</v>
      </c>
      <c r="P1223" s="22">
        <f t="shared" si="1500"/>
        <v>0</v>
      </c>
      <c r="Q1223" s="11">
        <f t="shared" si="1501"/>
        <v>5777.7142990846878</v>
      </c>
      <c r="R1223" s="7">
        <f t="shared" si="1504"/>
        <v>1203</v>
      </c>
      <c r="S1223" s="11">
        <f t="shared" si="1502"/>
        <v>7818.8851861262447</v>
      </c>
      <c r="T1223" s="11">
        <f t="shared" si="1503"/>
        <v>10164.550741964118</v>
      </c>
      <c r="V1223" s="4">
        <v>9</v>
      </c>
      <c r="AA1223" s="4">
        <v>9</v>
      </c>
      <c r="AB1223" s="4">
        <f t="shared" si="1495"/>
        <v>18</v>
      </c>
      <c r="AC1223" s="3">
        <f t="shared" si="1496"/>
        <v>17</v>
      </c>
      <c r="AD1223" s="42">
        <f t="shared" si="1497"/>
        <v>38.067999999999998</v>
      </c>
      <c r="AE1223" s="3">
        <f t="shared" si="1498"/>
        <v>59</v>
      </c>
      <c r="AF1223" s="42">
        <f t="shared" si="1499"/>
        <v>51.472999999999999</v>
      </c>
      <c r="AJ1223" s="3">
        <v>9</v>
      </c>
      <c r="AK1223" s="3">
        <v>1</v>
      </c>
      <c r="AL1223" s="1" t="s">
        <v>2653</v>
      </c>
    </row>
    <row r="1224" spans="1:38" x14ac:dyDescent="0.2">
      <c r="A1224" s="4">
        <v>1</v>
      </c>
      <c r="B1224" s="4">
        <v>9</v>
      </c>
      <c r="C1224" s="13" t="s">
        <v>2649</v>
      </c>
      <c r="D1224" s="29">
        <v>1602506</v>
      </c>
      <c r="E1224" s="29">
        <v>6639022</v>
      </c>
      <c r="F1224" s="23">
        <v>17</v>
      </c>
      <c r="G1224" s="10">
        <v>38</v>
      </c>
      <c r="H1224" s="38">
        <v>4.08</v>
      </c>
      <c r="I1224" s="8">
        <v>59</v>
      </c>
      <c r="J1224" s="8">
        <v>51</v>
      </c>
      <c r="K1224" s="17">
        <v>28.38</v>
      </c>
      <c r="L1224" s="20">
        <f t="shared" si="1491"/>
        <v>17.634466666666668</v>
      </c>
      <c r="M1224" s="20">
        <f t="shared" si="1492"/>
        <v>59.857883333333334</v>
      </c>
      <c r="N1224" s="16">
        <f t="shared" si="1493"/>
        <v>90873.516635981796</v>
      </c>
      <c r="O1224" s="16">
        <f t="shared" si="1494"/>
        <v>110913.07661229807</v>
      </c>
      <c r="P1224" s="22">
        <f t="shared" si="1500"/>
        <v>0</v>
      </c>
      <c r="Q1224" s="11">
        <f t="shared" si="1501"/>
        <v>5777.7142990846878</v>
      </c>
      <c r="R1224" s="7">
        <f t="shared" si="1504"/>
        <v>1204</v>
      </c>
      <c r="S1224" s="11">
        <f t="shared" si="1502"/>
        <v>7812.3910954400926</v>
      </c>
      <c r="T1224" s="11">
        <f t="shared" si="1503"/>
        <v>10156.108424072121</v>
      </c>
      <c r="V1224" s="4">
        <v>7</v>
      </c>
      <c r="AB1224" s="4">
        <f t="shared" si="1495"/>
        <v>7</v>
      </c>
      <c r="AC1224" s="3">
        <f t="shared" si="1496"/>
        <v>17</v>
      </c>
      <c r="AD1224" s="42">
        <f t="shared" si="1497"/>
        <v>38.067999999999998</v>
      </c>
      <c r="AE1224" s="3">
        <f t="shared" si="1498"/>
        <v>59</v>
      </c>
      <c r="AF1224" s="42">
        <f t="shared" si="1499"/>
        <v>51.472999999999999</v>
      </c>
      <c r="AJ1224" s="3">
        <v>9</v>
      </c>
      <c r="AK1224" s="3">
        <v>1</v>
      </c>
      <c r="AL1224" s="1" t="s">
        <v>2654</v>
      </c>
    </row>
    <row r="1225" spans="1:38" x14ac:dyDescent="0.2">
      <c r="A1225" s="4">
        <v>1</v>
      </c>
      <c r="B1225" s="4">
        <v>9</v>
      </c>
      <c r="C1225" s="13" t="s">
        <v>2650</v>
      </c>
      <c r="D1225" s="29">
        <v>1602506</v>
      </c>
      <c r="E1225" s="29">
        <v>6639022</v>
      </c>
      <c r="F1225" s="23">
        <v>17</v>
      </c>
      <c r="G1225" s="10">
        <v>38</v>
      </c>
      <c r="H1225" s="38">
        <v>4.08</v>
      </c>
      <c r="I1225" s="8">
        <v>59</v>
      </c>
      <c r="J1225" s="8">
        <v>51</v>
      </c>
      <c r="K1225" s="17">
        <v>28.38</v>
      </c>
      <c r="L1225" s="20">
        <f t="shared" si="1491"/>
        <v>17.634466666666668</v>
      </c>
      <c r="M1225" s="20">
        <f t="shared" si="1492"/>
        <v>59.857883333333334</v>
      </c>
      <c r="N1225" s="16">
        <f t="shared" si="1493"/>
        <v>90873.516635981796</v>
      </c>
      <c r="O1225" s="16">
        <f t="shared" si="1494"/>
        <v>110913.07661229807</v>
      </c>
      <c r="P1225" s="22">
        <f t="shared" si="1500"/>
        <v>0</v>
      </c>
      <c r="Q1225" s="11">
        <f t="shared" si="1501"/>
        <v>5777.7142990846878</v>
      </c>
      <c r="R1225" s="7">
        <f t="shared" si="1504"/>
        <v>1205</v>
      </c>
      <c r="S1225" s="11">
        <f t="shared" si="1502"/>
        <v>7805.9077833276942</v>
      </c>
      <c r="T1225" s="11">
        <f t="shared" si="1503"/>
        <v>10147.680118326003</v>
      </c>
      <c r="AB1225" s="4">
        <f t="shared" si="1495"/>
        <v>0</v>
      </c>
      <c r="AC1225" s="3">
        <f t="shared" si="1496"/>
        <v>17</v>
      </c>
      <c r="AD1225" s="42">
        <f t="shared" si="1497"/>
        <v>38.067999999999998</v>
      </c>
      <c r="AE1225" s="3">
        <f t="shared" si="1498"/>
        <v>59</v>
      </c>
      <c r="AF1225" s="42">
        <f t="shared" si="1499"/>
        <v>51.472999999999999</v>
      </c>
      <c r="AJ1225" s="3">
        <v>9</v>
      </c>
      <c r="AL1225" s="1" t="s">
        <v>2653</v>
      </c>
    </row>
    <row r="1226" spans="1:38" x14ac:dyDescent="0.2">
      <c r="A1226" s="4">
        <v>1</v>
      </c>
      <c r="B1226" s="4">
        <v>9</v>
      </c>
      <c r="C1226" s="13" t="s">
        <v>1573</v>
      </c>
      <c r="D1226" s="29">
        <v>1602506</v>
      </c>
      <c r="E1226" s="29">
        <v>6639022</v>
      </c>
      <c r="F1226" s="23">
        <v>17</v>
      </c>
      <c r="G1226" s="10">
        <v>38</v>
      </c>
      <c r="H1226" s="38">
        <v>4.08</v>
      </c>
      <c r="I1226" s="8">
        <v>59</v>
      </c>
      <c r="J1226" s="8">
        <v>51</v>
      </c>
      <c r="K1226" s="17">
        <v>28.38</v>
      </c>
      <c r="L1226" s="20">
        <f t="shared" si="1491"/>
        <v>17.634466666666668</v>
      </c>
      <c r="M1226" s="20">
        <f t="shared" si="1492"/>
        <v>59.857883333333334</v>
      </c>
      <c r="N1226" s="16">
        <f t="shared" si="1493"/>
        <v>90873.516635981796</v>
      </c>
      <c r="O1226" s="16">
        <f t="shared" si="1494"/>
        <v>110913.07661229807</v>
      </c>
      <c r="P1226" s="22">
        <f t="shared" si="1500"/>
        <v>0</v>
      </c>
      <c r="Q1226" s="11">
        <f t="shared" si="1501"/>
        <v>5777.7142990846878</v>
      </c>
      <c r="R1226" s="7">
        <f t="shared" si="1504"/>
        <v>1206</v>
      </c>
      <c r="S1226" s="11">
        <f t="shared" si="1502"/>
        <v>7799.4352229766764</v>
      </c>
      <c r="T1226" s="11">
        <f t="shared" si="1503"/>
        <v>10139.26578986968</v>
      </c>
      <c r="V1226" s="4">
        <v>7</v>
      </c>
      <c r="AB1226" s="4">
        <f t="shared" si="1495"/>
        <v>7</v>
      </c>
      <c r="AC1226" s="3">
        <f t="shared" si="1496"/>
        <v>17</v>
      </c>
      <c r="AD1226" s="42">
        <f t="shared" si="1497"/>
        <v>38.067999999999998</v>
      </c>
      <c r="AE1226" s="3">
        <f t="shared" si="1498"/>
        <v>59</v>
      </c>
      <c r="AF1226" s="42">
        <f t="shared" si="1499"/>
        <v>51.472999999999999</v>
      </c>
      <c r="AJ1226" s="3">
        <v>9</v>
      </c>
      <c r="AL1226" s="1" t="s">
        <v>2653</v>
      </c>
    </row>
    <row r="1227" spans="1:38" x14ac:dyDescent="0.2">
      <c r="A1227" s="4">
        <v>1</v>
      </c>
      <c r="B1227" s="4">
        <v>9</v>
      </c>
      <c r="C1227" s="13" t="s">
        <v>1574</v>
      </c>
      <c r="D1227" s="29">
        <v>1602506</v>
      </c>
      <c r="E1227" s="29">
        <v>6639022</v>
      </c>
      <c r="F1227" s="23">
        <v>17</v>
      </c>
      <c r="G1227" s="10">
        <v>38</v>
      </c>
      <c r="H1227" s="38">
        <v>4.08</v>
      </c>
      <c r="I1227" s="8">
        <v>59</v>
      </c>
      <c r="J1227" s="8">
        <v>51</v>
      </c>
      <c r="K1227" s="17">
        <v>28.38</v>
      </c>
      <c r="L1227" s="20">
        <f t="shared" si="1491"/>
        <v>17.634466666666668</v>
      </c>
      <c r="M1227" s="20">
        <f t="shared" si="1492"/>
        <v>59.857883333333334</v>
      </c>
      <c r="N1227" s="16">
        <f t="shared" si="1493"/>
        <v>90873.516635981796</v>
      </c>
      <c r="O1227" s="16">
        <f t="shared" si="1494"/>
        <v>110913.07661229807</v>
      </c>
      <c r="P1227" s="22">
        <f t="shared" si="1500"/>
        <v>0</v>
      </c>
      <c r="Q1227" s="11">
        <f t="shared" si="1501"/>
        <v>5777.7142990846878</v>
      </c>
      <c r="R1227" s="7">
        <f t="shared" si="1504"/>
        <v>1207</v>
      </c>
      <c r="S1227" s="11">
        <f t="shared" si="1502"/>
        <v>7792.9733876635219</v>
      </c>
      <c r="T1227" s="11">
        <f t="shared" si="1503"/>
        <v>10130.865403962578</v>
      </c>
      <c r="V1227" s="4">
        <v>7</v>
      </c>
      <c r="AB1227" s="4">
        <f t="shared" si="1495"/>
        <v>7</v>
      </c>
      <c r="AC1227" s="3">
        <f t="shared" si="1496"/>
        <v>17</v>
      </c>
      <c r="AD1227" s="42">
        <f t="shared" si="1497"/>
        <v>38.067999999999998</v>
      </c>
      <c r="AE1227" s="3">
        <f t="shared" si="1498"/>
        <v>59</v>
      </c>
      <c r="AF1227" s="42">
        <f t="shared" si="1499"/>
        <v>51.472999999999999</v>
      </c>
      <c r="AJ1227" s="3">
        <v>9</v>
      </c>
      <c r="AL1227" s="1" t="s">
        <v>2653</v>
      </c>
    </row>
    <row r="1228" spans="1:38" x14ac:dyDescent="0.2">
      <c r="A1228" s="4">
        <v>1</v>
      </c>
      <c r="B1228" s="4">
        <v>9</v>
      </c>
      <c r="C1228" s="13" t="s">
        <v>2651</v>
      </c>
      <c r="D1228" s="29">
        <v>1602506</v>
      </c>
      <c r="E1228" s="29">
        <v>6639022</v>
      </c>
      <c r="F1228" s="23">
        <v>17</v>
      </c>
      <c r="G1228" s="10">
        <v>38</v>
      </c>
      <c r="H1228" s="38">
        <v>4.08</v>
      </c>
      <c r="I1228" s="8">
        <v>59</v>
      </c>
      <c r="J1228" s="8">
        <v>51</v>
      </c>
      <c r="K1228" s="17">
        <v>28.38</v>
      </c>
      <c r="L1228" s="20">
        <f t="shared" si="1491"/>
        <v>17.634466666666668</v>
      </c>
      <c r="M1228" s="20">
        <f t="shared" si="1492"/>
        <v>59.857883333333334</v>
      </c>
      <c r="N1228" s="16">
        <f t="shared" si="1493"/>
        <v>90873.516635981796</v>
      </c>
      <c r="O1228" s="16">
        <f t="shared" si="1494"/>
        <v>110913.07661229807</v>
      </c>
      <c r="P1228" s="22">
        <f t="shared" si="1500"/>
        <v>0</v>
      </c>
      <c r="Q1228" s="11">
        <f t="shared" si="1501"/>
        <v>5777.7142990846878</v>
      </c>
      <c r="R1228" s="7">
        <f t="shared" si="1504"/>
        <v>1208</v>
      </c>
      <c r="S1228" s="11">
        <f t="shared" si="1502"/>
        <v>7786.5222507532053</v>
      </c>
      <c r="T1228" s="11">
        <f t="shared" si="1503"/>
        <v>10122.478925979167</v>
      </c>
      <c r="V1228" s="4">
        <v>7</v>
      </c>
      <c r="AA1228" s="4">
        <v>9</v>
      </c>
      <c r="AB1228" s="4">
        <f t="shared" si="1495"/>
        <v>16</v>
      </c>
      <c r="AC1228" s="3">
        <f t="shared" si="1496"/>
        <v>17</v>
      </c>
      <c r="AD1228" s="42">
        <f t="shared" si="1497"/>
        <v>38.067999999999998</v>
      </c>
      <c r="AE1228" s="3">
        <f t="shared" si="1498"/>
        <v>59</v>
      </c>
      <c r="AF1228" s="42">
        <f t="shared" si="1499"/>
        <v>51.472999999999999</v>
      </c>
      <c r="AJ1228" s="3">
        <v>9</v>
      </c>
      <c r="AL1228" s="1" t="s">
        <v>2653</v>
      </c>
    </row>
    <row r="1229" spans="1:38" x14ac:dyDescent="0.2">
      <c r="B1229" s="4">
        <v>9</v>
      </c>
      <c r="C1229" s="13" t="s">
        <v>1575</v>
      </c>
      <c r="D1229" s="29">
        <v>1602506</v>
      </c>
      <c r="E1229" s="29">
        <v>6639022</v>
      </c>
      <c r="F1229" s="23">
        <v>17</v>
      </c>
      <c r="G1229" s="10">
        <v>38</v>
      </c>
      <c r="H1229" s="38">
        <v>4.08</v>
      </c>
      <c r="I1229" s="8">
        <v>59</v>
      </c>
      <c r="J1229" s="8">
        <v>51</v>
      </c>
      <c r="K1229" s="17">
        <v>28.38</v>
      </c>
      <c r="L1229" s="20">
        <f t="shared" si="1491"/>
        <v>17.634466666666668</v>
      </c>
      <c r="M1229" s="20">
        <f t="shared" si="1492"/>
        <v>59.857883333333334</v>
      </c>
      <c r="N1229" s="16">
        <f t="shared" si="1493"/>
        <v>90873.516635981796</v>
      </c>
      <c r="O1229" s="16">
        <f t="shared" si="1494"/>
        <v>110913.07661229807</v>
      </c>
      <c r="P1229" s="22">
        <f t="shared" si="1500"/>
        <v>0</v>
      </c>
      <c r="Q1229" s="11">
        <f t="shared" si="1501"/>
        <v>5777.7142990846878</v>
      </c>
      <c r="R1229" s="7">
        <f t="shared" si="1504"/>
        <v>1209</v>
      </c>
      <c r="S1229" s="11">
        <f t="shared" si="1502"/>
        <v>7780.0817856988187</v>
      </c>
      <c r="T1229" s="11">
        <f t="shared" si="1503"/>
        <v>10114.106321408464</v>
      </c>
      <c r="V1229" s="4">
        <v>9</v>
      </c>
      <c r="Y1229" s="4">
        <v>9</v>
      </c>
      <c r="AB1229" s="4">
        <f>SUM(U1229:AA1229)+AB1230+AB1233+AB1234+AB1235</f>
        <v>36</v>
      </c>
      <c r="AC1229" s="3">
        <f t="shared" si="1496"/>
        <v>17</v>
      </c>
      <c r="AD1229" s="42">
        <f t="shared" si="1497"/>
        <v>38.067999999999998</v>
      </c>
      <c r="AE1229" s="3">
        <f t="shared" si="1498"/>
        <v>59</v>
      </c>
      <c r="AF1229" s="42">
        <f t="shared" si="1499"/>
        <v>51.472999999999999</v>
      </c>
      <c r="AJ1229" s="3">
        <v>9</v>
      </c>
      <c r="AK1229" s="3" t="s">
        <v>2296</v>
      </c>
      <c r="AL1229" s="1" t="s">
        <v>2660</v>
      </c>
    </row>
    <row r="1230" spans="1:38" x14ac:dyDescent="0.2">
      <c r="B1230" s="4">
        <v>9</v>
      </c>
      <c r="C1230" s="13" t="s">
        <v>2655</v>
      </c>
      <c r="D1230" s="29">
        <v>1602506</v>
      </c>
      <c r="E1230" s="29">
        <v>6639022</v>
      </c>
      <c r="F1230" s="23">
        <v>17</v>
      </c>
      <c r="G1230" s="10">
        <v>38</v>
      </c>
      <c r="H1230" s="38">
        <v>4.08</v>
      </c>
      <c r="I1230" s="8">
        <v>59</v>
      </c>
      <c r="J1230" s="8">
        <v>51</v>
      </c>
      <c r="K1230" s="17">
        <v>28.38</v>
      </c>
      <c r="L1230" s="20">
        <f t="shared" si="1491"/>
        <v>17.634466666666668</v>
      </c>
      <c r="M1230" s="20">
        <f t="shared" si="1492"/>
        <v>59.857883333333334</v>
      </c>
      <c r="N1230" s="16">
        <f t="shared" si="1493"/>
        <v>90873.516635981796</v>
      </c>
      <c r="O1230" s="16">
        <f t="shared" si="1494"/>
        <v>110913.07661229807</v>
      </c>
      <c r="P1230" s="22">
        <f t="shared" si="1500"/>
        <v>0</v>
      </c>
      <c r="Q1230" s="11">
        <f t="shared" si="1501"/>
        <v>5777.7142990846878</v>
      </c>
      <c r="R1230" s="7">
        <f t="shared" si="1504"/>
        <v>1210</v>
      </c>
      <c r="S1230" s="11">
        <f t="shared" si="1502"/>
        <v>7773.6519660412168</v>
      </c>
      <c r="T1230" s="11">
        <f t="shared" si="1503"/>
        <v>10105.747555853583</v>
      </c>
      <c r="AB1230" s="4">
        <f t="shared" si="1495"/>
        <v>0</v>
      </c>
      <c r="AC1230" s="3">
        <f t="shared" si="1496"/>
        <v>17</v>
      </c>
      <c r="AD1230" s="42">
        <f t="shared" si="1497"/>
        <v>38.067999999999998</v>
      </c>
      <c r="AE1230" s="3">
        <f t="shared" si="1498"/>
        <v>59</v>
      </c>
      <c r="AF1230" s="42">
        <f t="shared" si="1499"/>
        <v>51.472999999999999</v>
      </c>
      <c r="AJ1230" s="3">
        <v>9</v>
      </c>
      <c r="AK1230" s="3" t="s">
        <v>2296</v>
      </c>
      <c r="AL1230" s="1" t="s">
        <v>2656</v>
      </c>
    </row>
    <row r="1231" spans="1:38" x14ac:dyDescent="0.2">
      <c r="B1231" s="4">
        <v>9</v>
      </c>
      <c r="C1231" s="13" t="s">
        <v>2882</v>
      </c>
      <c r="D1231" s="29">
        <v>1602400</v>
      </c>
      <c r="E1231" s="29">
        <v>6639025</v>
      </c>
      <c r="F1231" s="23"/>
      <c r="G1231" s="10"/>
      <c r="H1231" s="38"/>
      <c r="I1231" s="8"/>
      <c r="J1231" s="8"/>
      <c r="K1231" s="17"/>
      <c r="L1231" s="20"/>
      <c r="M1231" s="20"/>
      <c r="N1231" s="16"/>
      <c r="O1231" s="16"/>
      <c r="P1231" s="22">
        <f t="shared" si="1500"/>
        <v>0.10604244433244643</v>
      </c>
      <c r="Q1231" s="11">
        <f t="shared" si="1501"/>
        <v>5777.82034152902</v>
      </c>
      <c r="R1231" s="7">
        <f t="shared" si="1504"/>
        <v>1211</v>
      </c>
      <c r="S1231" s="11">
        <f t="shared" si="1502"/>
        <v>7767.3753228812911</v>
      </c>
      <c r="T1231" s="11">
        <f t="shared" si="1503"/>
        <v>10097.587919745678</v>
      </c>
      <c r="AB1231" s="4">
        <f t="shared" ref="AB1231:AB1232" si="1528">SUM(U1231:AA1231)</f>
        <v>0</v>
      </c>
      <c r="AC1231" s="3">
        <f t="shared" ref="AC1231:AC1232" si="1529">F1231</f>
        <v>0</v>
      </c>
      <c r="AD1231" s="42">
        <f t="shared" ref="AD1231:AD1232" si="1530">G1231+H1231/60</f>
        <v>0</v>
      </c>
      <c r="AE1231" s="3">
        <f t="shared" ref="AE1231:AE1232" si="1531">I1231</f>
        <v>0</v>
      </c>
      <c r="AF1231" s="42">
        <f t="shared" ref="AF1231:AF1232" si="1532">J1231+K1231/60</f>
        <v>0</v>
      </c>
      <c r="AJ1231" s="3">
        <v>9</v>
      </c>
      <c r="AK1231" s="3" t="s">
        <v>2296</v>
      </c>
      <c r="AL1231" s="2" t="s">
        <v>2984</v>
      </c>
    </row>
    <row r="1232" spans="1:38" x14ac:dyDescent="0.2">
      <c r="B1232" s="4">
        <v>9</v>
      </c>
      <c r="C1232" s="13" t="s">
        <v>2983</v>
      </c>
      <c r="D1232" s="29">
        <v>1602675</v>
      </c>
      <c r="E1232" s="29">
        <v>6639125</v>
      </c>
      <c r="F1232" s="23"/>
      <c r="G1232" s="10"/>
      <c r="H1232" s="38"/>
      <c r="I1232" s="8"/>
      <c r="J1232" s="8"/>
      <c r="K1232" s="17"/>
      <c r="L1232" s="20"/>
      <c r="M1232" s="20"/>
      <c r="N1232" s="16"/>
      <c r="O1232" s="16"/>
      <c r="P1232" s="22">
        <f t="shared" si="1500"/>
        <v>0.29261749776799062</v>
      </c>
      <c r="Q1232" s="11">
        <f t="shared" si="1501"/>
        <v>5778.1129590267883</v>
      </c>
      <c r="R1232" s="7">
        <f t="shared" si="1504"/>
        <v>1212</v>
      </c>
      <c r="S1232" s="11">
        <f t="shared" si="1502"/>
        <v>7761.3596512340027</v>
      </c>
      <c r="T1232" s="11">
        <f t="shared" si="1503"/>
        <v>10089.767546604204</v>
      </c>
      <c r="AB1232" s="4">
        <f t="shared" si="1528"/>
        <v>0</v>
      </c>
      <c r="AC1232" s="3">
        <f t="shared" si="1529"/>
        <v>0</v>
      </c>
      <c r="AD1232" s="42">
        <f t="shared" si="1530"/>
        <v>0</v>
      </c>
      <c r="AE1232" s="3">
        <f t="shared" si="1531"/>
        <v>0</v>
      </c>
      <c r="AF1232" s="42">
        <f t="shared" si="1532"/>
        <v>0</v>
      </c>
      <c r="AJ1232" s="3">
        <v>9</v>
      </c>
      <c r="AK1232" s="3" t="s">
        <v>2296</v>
      </c>
      <c r="AL1232" s="2" t="s">
        <v>2985</v>
      </c>
    </row>
    <row r="1233" spans="1:38" x14ac:dyDescent="0.2">
      <c r="B1233" s="4">
        <v>8</v>
      </c>
      <c r="C1233" s="13" t="s">
        <v>1576</v>
      </c>
      <c r="D1233" s="29">
        <v>1602506</v>
      </c>
      <c r="E1233" s="29">
        <v>6639022</v>
      </c>
      <c r="F1233" s="23">
        <v>17</v>
      </c>
      <c r="G1233" s="10">
        <v>38</v>
      </c>
      <c r="H1233" s="38">
        <v>4.08</v>
      </c>
      <c r="I1233" s="8">
        <v>59</v>
      </c>
      <c r="J1233" s="8">
        <v>51</v>
      </c>
      <c r="K1233" s="17">
        <v>28.38</v>
      </c>
      <c r="L1233" s="20">
        <f t="shared" si="1491"/>
        <v>17.634466666666668</v>
      </c>
      <c r="M1233" s="20">
        <f t="shared" si="1492"/>
        <v>59.857883333333334</v>
      </c>
      <c r="N1233" s="16">
        <f t="shared" si="1493"/>
        <v>90873.516635981796</v>
      </c>
      <c r="O1233" s="16">
        <f t="shared" si="1494"/>
        <v>110913.07661229807</v>
      </c>
      <c r="P1233" s="22">
        <f t="shared" si="1500"/>
        <v>0.19791412279066897</v>
      </c>
      <c r="Q1233" s="11">
        <f t="shared" si="1501"/>
        <v>5778.3108731495786</v>
      </c>
      <c r="R1233" s="7">
        <f t="shared" si="1504"/>
        <v>1213</v>
      </c>
      <c r="S1233" s="11">
        <f t="shared" si="1502"/>
        <v>7755.2267943013303</v>
      </c>
      <c r="T1233" s="11">
        <f t="shared" si="1503"/>
        <v>10081.79483259173</v>
      </c>
      <c r="AB1233" s="4">
        <f t="shared" si="1495"/>
        <v>0</v>
      </c>
      <c r="AC1233" s="3">
        <f t="shared" si="1496"/>
        <v>17</v>
      </c>
      <c r="AD1233" s="42">
        <f t="shared" si="1497"/>
        <v>38.067999999999998</v>
      </c>
      <c r="AE1233" s="3">
        <f t="shared" si="1498"/>
        <v>59</v>
      </c>
      <c r="AF1233" s="42">
        <f t="shared" si="1499"/>
        <v>51.472999999999999</v>
      </c>
      <c r="AJ1233" s="3">
        <v>9</v>
      </c>
      <c r="AK1233" s="3" t="s">
        <v>2296</v>
      </c>
      <c r="AL1233" s="1" t="s">
        <v>2652</v>
      </c>
    </row>
    <row r="1234" spans="1:38" x14ac:dyDescent="0.2">
      <c r="B1234" s="4">
        <v>9</v>
      </c>
      <c r="C1234" s="13" t="s">
        <v>2657</v>
      </c>
      <c r="D1234" s="29">
        <v>1602506</v>
      </c>
      <c r="E1234" s="29">
        <v>6639022</v>
      </c>
      <c r="F1234" s="23">
        <v>17</v>
      </c>
      <c r="G1234" s="10">
        <v>38</v>
      </c>
      <c r="H1234" s="38">
        <v>4.08</v>
      </c>
      <c r="I1234" s="8">
        <v>59</v>
      </c>
      <c r="J1234" s="8">
        <v>51</v>
      </c>
      <c r="K1234" s="17">
        <v>28.38</v>
      </c>
      <c r="L1234" s="20">
        <f t="shared" ref="L1234" si="1533">(H1234/60+G1234)/60+F1234</f>
        <v>17.634466666666668</v>
      </c>
      <c r="M1234" s="20">
        <f t="shared" ref="M1234" si="1534">(K1234/60+J1234)/60+I1234</f>
        <v>59.857883333333334</v>
      </c>
      <c r="N1234" s="16">
        <f t="shared" ref="N1234" si="1535">D1234/L1234</f>
        <v>90873.516635981796</v>
      </c>
      <c r="O1234" s="16">
        <f t="shared" ref="O1234" si="1536">E1234/M1234</f>
        <v>110913.07661229807</v>
      </c>
      <c r="P1234" s="22">
        <f t="shared" si="1500"/>
        <v>0</v>
      </c>
      <c r="Q1234" s="11">
        <f t="shared" si="1501"/>
        <v>5778.3108731495786</v>
      </c>
      <c r="R1234" s="7">
        <f t="shared" si="1504"/>
        <v>1214</v>
      </c>
      <c r="S1234" s="11">
        <f t="shared" si="1502"/>
        <v>7748.8386338447399</v>
      </c>
      <c r="T1234" s="11">
        <f t="shared" si="1503"/>
        <v>10073.490223998162</v>
      </c>
      <c r="AB1234" s="4">
        <f t="shared" ref="AB1234" si="1537">SUM(U1234:AA1234)</f>
        <v>0</v>
      </c>
      <c r="AC1234" s="3">
        <f t="shared" ref="AC1234" si="1538">F1234</f>
        <v>17</v>
      </c>
      <c r="AD1234" s="42">
        <f t="shared" ref="AD1234" si="1539">G1234+H1234/60</f>
        <v>38.067999999999998</v>
      </c>
      <c r="AE1234" s="3">
        <f t="shared" ref="AE1234" si="1540">I1234</f>
        <v>59</v>
      </c>
      <c r="AF1234" s="42">
        <f t="shared" ref="AF1234" si="1541">J1234+K1234/60</f>
        <v>51.472999999999999</v>
      </c>
      <c r="AJ1234" s="3">
        <v>9</v>
      </c>
      <c r="AK1234" s="3" t="s">
        <v>2296</v>
      </c>
      <c r="AL1234" s="1" t="s">
        <v>2659</v>
      </c>
    </row>
    <row r="1235" spans="1:38" x14ac:dyDescent="0.2">
      <c r="B1235" s="4">
        <v>9</v>
      </c>
      <c r="C1235" s="13" t="s">
        <v>2658</v>
      </c>
      <c r="D1235" s="29">
        <v>1602506</v>
      </c>
      <c r="E1235" s="29">
        <v>6639022</v>
      </c>
      <c r="F1235" s="23">
        <v>17</v>
      </c>
      <c r="G1235" s="10">
        <v>38</v>
      </c>
      <c r="H1235" s="38">
        <v>4.08</v>
      </c>
      <c r="I1235" s="8">
        <v>59</v>
      </c>
      <c r="J1235" s="8">
        <v>51</v>
      </c>
      <c r="K1235" s="17">
        <v>28.38</v>
      </c>
      <c r="L1235" s="20">
        <f t="shared" si="1491"/>
        <v>17.634466666666668</v>
      </c>
      <c r="M1235" s="20">
        <f t="shared" si="1492"/>
        <v>59.857883333333334</v>
      </c>
      <c r="N1235" s="16">
        <f t="shared" si="1493"/>
        <v>90873.516635981796</v>
      </c>
      <c r="O1235" s="16">
        <f t="shared" si="1494"/>
        <v>110913.07661229807</v>
      </c>
      <c r="P1235" s="22">
        <f t="shared" si="1500"/>
        <v>0</v>
      </c>
      <c r="Q1235" s="11">
        <f t="shared" si="1501"/>
        <v>5778.3108731495786</v>
      </c>
      <c r="R1235" s="7">
        <f t="shared" si="1504"/>
        <v>1215</v>
      </c>
      <c r="S1235" s="11">
        <f t="shared" si="1502"/>
        <v>7742.4609888786126</v>
      </c>
      <c r="T1235" s="11">
        <f t="shared" si="1503"/>
        <v>10065.199285542196</v>
      </c>
      <c r="V1235" s="4">
        <v>9</v>
      </c>
      <c r="Y1235" s="4">
        <v>9</v>
      </c>
      <c r="AB1235" s="4">
        <f t="shared" si="1495"/>
        <v>18</v>
      </c>
      <c r="AC1235" s="3">
        <f t="shared" si="1496"/>
        <v>17</v>
      </c>
      <c r="AD1235" s="42">
        <f t="shared" si="1497"/>
        <v>38.067999999999998</v>
      </c>
      <c r="AE1235" s="3">
        <f t="shared" si="1498"/>
        <v>59</v>
      </c>
      <c r="AF1235" s="42">
        <f t="shared" si="1499"/>
        <v>51.472999999999999</v>
      </c>
      <c r="AJ1235" s="3">
        <v>9</v>
      </c>
      <c r="AK1235" s="3" t="s">
        <v>2296</v>
      </c>
      <c r="AL1235" s="1" t="s">
        <v>2661</v>
      </c>
    </row>
    <row r="1236" spans="1:38" x14ac:dyDescent="0.2">
      <c r="B1236" s="4">
        <v>3</v>
      </c>
      <c r="C1236" s="13" t="s">
        <v>2670</v>
      </c>
      <c r="D1236" s="29">
        <v>1602517</v>
      </c>
      <c r="E1236" s="29">
        <v>6639133</v>
      </c>
      <c r="F1236" s="23">
        <v>17</v>
      </c>
      <c r="G1236" s="10">
        <v>38</v>
      </c>
      <c r="H1236" s="38">
        <v>5</v>
      </c>
      <c r="I1236" s="8">
        <v>59</v>
      </c>
      <c r="J1236" s="8">
        <v>51</v>
      </c>
      <c r="K1236" s="17">
        <v>32</v>
      </c>
      <c r="L1236" s="20">
        <f t="shared" si="1491"/>
        <v>17.634722222222223</v>
      </c>
      <c r="M1236" s="20">
        <f t="shared" si="1492"/>
        <v>59.858888888888892</v>
      </c>
      <c r="N1236" s="16">
        <f t="shared" si="1493"/>
        <v>90872.823501614548</v>
      </c>
      <c r="O1236" s="16">
        <f t="shared" si="1494"/>
        <v>110913.06777049728</v>
      </c>
      <c r="P1236" s="22">
        <f t="shared" si="1500"/>
        <v>0.1115437134042076</v>
      </c>
      <c r="Q1236" s="11">
        <f t="shared" si="1501"/>
        <v>5778.4224168629826</v>
      </c>
      <c r="R1236" s="7">
        <f t="shared" si="1504"/>
        <v>1216</v>
      </c>
      <c r="S1236" s="11">
        <f t="shared" si="1502"/>
        <v>7736.243169944848</v>
      </c>
      <c r="T1236" s="11">
        <f t="shared" si="1503"/>
        <v>10057.116120928302</v>
      </c>
      <c r="V1236" s="4" t="s">
        <v>101</v>
      </c>
      <c r="AB1236" s="4">
        <f>SUM(U1236:AA1236)+AB1237+AB1238+AB1239</f>
        <v>8</v>
      </c>
      <c r="AC1236" s="3">
        <f t="shared" si="1496"/>
        <v>17</v>
      </c>
      <c r="AD1236" s="42">
        <f t="shared" si="1497"/>
        <v>38.083333333333336</v>
      </c>
      <c r="AE1236" s="3">
        <f t="shared" si="1498"/>
        <v>59</v>
      </c>
      <c r="AF1236" s="42">
        <f t="shared" si="1499"/>
        <v>51.533333333333331</v>
      </c>
      <c r="AJ1236" s="3">
        <v>9</v>
      </c>
      <c r="AK1236" s="3" t="s">
        <v>2296</v>
      </c>
      <c r="AL1236" s="1" t="s">
        <v>445</v>
      </c>
    </row>
    <row r="1237" spans="1:38" x14ac:dyDescent="0.2">
      <c r="B1237" s="4">
        <v>3</v>
      </c>
      <c r="C1237" s="13" t="s">
        <v>2671</v>
      </c>
      <c r="D1237" s="29">
        <v>1602517</v>
      </c>
      <c r="E1237" s="29">
        <v>6639133</v>
      </c>
      <c r="F1237" s="23">
        <v>17</v>
      </c>
      <c r="G1237" s="10">
        <v>38</v>
      </c>
      <c r="H1237" s="38">
        <v>5</v>
      </c>
      <c r="I1237" s="8">
        <v>59</v>
      </c>
      <c r="J1237" s="8">
        <v>51</v>
      </c>
      <c r="K1237" s="17">
        <v>32</v>
      </c>
      <c r="L1237" s="20">
        <f t="shared" ref="L1237" si="1542">(H1237/60+G1237)/60+F1237</f>
        <v>17.634722222222223</v>
      </c>
      <c r="M1237" s="20">
        <f t="shared" ref="M1237" si="1543">(K1237/60+J1237)/60+I1237</f>
        <v>59.858888888888892</v>
      </c>
      <c r="N1237" s="16">
        <f t="shared" ref="N1237" si="1544">D1237/L1237</f>
        <v>90872.823501614548</v>
      </c>
      <c r="O1237" s="16">
        <f t="shared" ref="O1237" si="1545">E1237/M1237</f>
        <v>110913.06777049728</v>
      </c>
      <c r="P1237" s="22">
        <f t="shared" si="1500"/>
        <v>0</v>
      </c>
      <c r="Q1237" s="11">
        <f t="shared" si="1501"/>
        <v>5778.4224168629826</v>
      </c>
      <c r="R1237" s="7">
        <f t="shared" si="1504"/>
        <v>1217</v>
      </c>
      <c r="S1237" s="11">
        <f t="shared" si="1502"/>
        <v>7729.8863555077523</v>
      </c>
      <c r="T1237" s="11">
        <f t="shared" si="1503"/>
        <v>10048.852262160079</v>
      </c>
      <c r="V1237" s="4">
        <v>8</v>
      </c>
      <c r="AB1237" s="4">
        <f t="shared" si="1495"/>
        <v>8</v>
      </c>
      <c r="AC1237" s="3">
        <f t="shared" si="1496"/>
        <v>17</v>
      </c>
      <c r="AD1237" s="42">
        <f t="shared" si="1497"/>
        <v>38.083333333333336</v>
      </c>
      <c r="AE1237" s="3">
        <f t="shared" si="1498"/>
        <v>59</v>
      </c>
      <c r="AF1237" s="42">
        <f t="shared" si="1499"/>
        <v>51.533333333333331</v>
      </c>
      <c r="AJ1237" s="3">
        <v>9</v>
      </c>
      <c r="AK1237" s="3" t="s">
        <v>2296</v>
      </c>
      <c r="AL1237" s="1" t="s">
        <v>2938</v>
      </c>
    </row>
    <row r="1238" spans="1:38" x14ac:dyDescent="0.2">
      <c r="B1238" s="4">
        <v>3</v>
      </c>
      <c r="C1238" s="13" t="s">
        <v>2667</v>
      </c>
      <c r="D1238" s="29">
        <v>1602517</v>
      </c>
      <c r="E1238" s="29">
        <v>6639133</v>
      </c>
      <c r="F1238" s="23">
        <v>17</v>
      </c>
      <c r="G1238" s="10">
        <v>38</v>
      </c>
      <c r="H1238" s="38">
        <v>5</v>
      </c>
      <c r="I1238" s="8">
        <v>59</v>
      </c>
      <c r="J1238" s="8">
        <v>51</v>
      </c>
      <c r="K1238" s="17">
        <v>32</v>
      </c>
      <c r="L1238" s="20">
        <f t="shared" ref="L1238:L1239" si="1546">(H1238/60+G1238)/60+F1238</f>
        <v>17.634722222222223</v>
      </c>
      <c r="M1238" s="20">
        <f t="shared" ref="M1238:M1239" si="1547">(K1238/60+J1238)/60+I1238</f>
        <v>59.858888888888892</v>
      </c>
      <c r="N1238" s="16">
        <f t="shared" ref="N1238:N1239" si="1548">D1238/L1238</f>
        <v>90872.823501614548</v>
      </c>
      <c r="O1238" s="16">
        <f t="shared" ref="O1238:O1239" si="1549">E1238/M1238</f>
        <v>110913.06777049728</v>
      </c>
      <c r="P1238" s="22">
        <f t="shared" si="1500"/>
        <v>0</v>
      </c>
      <c r="Q1238" s="11">
        <f t="shared" si="1501"/>
        <v>5778.4224168629826</v>
      </c>
      <c r="R1238" s="7">
        <f t="shared" si="1504"/>
        <v>1218</v>
      </c>
      <c r="S1238" s="11">
        <f t="shared" si="1502"/>
        <v>7723.5399791896025</v>
      </c>
      <c r="T1238" s="11">
        <f t="shared" si="1503"/>
        <v>10040.601972946484</v>
      </c>
      <c r="AB1238" s="4">
        <f t="shared" ref="AB1238:AB1239" si="1550">SUM(U1238:AA1238)</f>
        <v>0</v>
      </c>
      <c r="AC1238" s="3">
        <f t="shared" ref="AC1238:AC1239" si="1551">F1238</f>
        <v>17</v>
      </c>
      <c r="AD1238" s="42">
        <f t="shared" ref="AD1238:AD1239" si="1552">G1238+H1238/60</f>
        <v>38.083333333333336</v>
      </c>
      <c r="AE1238" s="3">
        <f t="shared" ref="AE1238:AE1239" si="1553">I1238</f>
        <v>59</v>
      </c>
      <c r="AF1238" s="42">
        <f t="shared" ref="AF1238:AF1239" si="1554">J1238+K1238/60</f>
        <v>51.533333333333331</v>
      </c>
      <c r="AJ1238" s="3">
        <v>9</v>
      </c>
      <c r="AK1238" s="3" t="s">
        <v>2296</v>
      </c>
      <c r="AL1238" s="1" t="s">
        <v>2668</v>
      </c>
    </row>
    <row r="1239" spans="1:38" x14ac:dyDescent="0.2">
      <c r="B1239" s="4">
        <v>3</v>
      </c>
      <c r="C1239" s="13" t="s">
        <v>2666</v>
      </c>
      <c r="D1239" s="29">
        <v>1602517</v>
      </c>
      <c r="E1239" s="29">
        <v>6639133</v>
      </c>
      <c r="F1239" s="23">
        <v>17</v>
      </c>
      <c r="G1239" s="10">
        <v>38</v>
      </c>
      <c r="H1239" s="38">
        <v>5</v>
      </c>
      <c r="I1239" s="8">
        <v>59</v>
      </c>
      <c r="J1239" s="8">
        <v>51</v>
      </c>
      <c r="K1239" s="17">
        <v>32</v>
      </c>
      <c r="L1239" s="20">
        <f t="shared" si="1546"/>
        <v>17.634722222222223</v>
      </c>
      <c r="M1239" s="20">
        <f t="shared" si="1547"/>
        <v>59.858888888888892</v>
      </c>
      <c r="N1239" s="16">
        <f t="shared" si="1548"/>
        <v>90872.823501614548</v>
      </c>
      <c r="O1239" s="16">
        <f t="shared" si="1549"/>
        <v>110913.06777049728</v>
      </c>
      <c r="P1239" s="22">
        <f t="shared" si="1500"/>
        <v>0</v>
      </c>
      <c r="Q1239" s="11">
        <f t="shared" si="1501"/>
        <v>5778.4224168629826</v>
      </c>
      <c r="R1239" s="7">
        <f t="shared" si="1504"/>
        <v>1219</v>
      </c>
      <c r="S1239" s="11">
        <f t="shared" si="1502"/>
        <v>7717.2040153018343</v>
      </c>
      <c r="T1239" s="11">
        <f t="shared" si="1503"/>
        <v>10032.365219892385</v>
      </c>
      <c r="AB1239" s="4">
        <f t="shared" si="1550"/>
        <v>0</v>
      </c>
      <c r="AC1239" s="3">
        <f t="shared" si="1551"/>
        <v>17</v>
      </c>
      <c r="AD1239" s="42">
        <f t="shared" si="1552"/>
        <v>38.083333333333336</v>
      </c>
      <c r="AE1239" s="3">
        <f t="shared" si="1553"/>
        <v>59</v>
      </c>
      <c r="AF1239" s="42">
        <f t="shared" si="1554"/>
        <v>51.533333333333331</v>
      </c>
      <c r="AJ1239" s="3">
        <v>9</v>
      </c>
      <c r="AK1239" s="3" t="s">
        <v>2296</v>
      </c>
      <c r="AL1239" s="1" t="s">
        <v>344</v>
      </c>
    </row>
    <row r="1240" spans="1:38" x14ac:dyDescent="0.2">
      <c r="B1240" s="4">
        <v>8</v>
      </c>
      <c r="C1240" s="13" t="s">
        <v>1577</v>
      </c>
      <c r="D1240" s="29">
        <v>1600744</v>
      </c>
      <c r="E1240" s="29">
        <v>6636281</v>
      </c>
      <c r="F1240" s="23">
        <v>17</v>
      </c>
      <c r="G1240" s="10">
        <v>36</v>
      </c>
      <c r="H1240" s="38">
        <v>6.18</v>
      </c>
      <c r="I1240" s="8">
        <v>59</v>
      </c>
      <c r="J1240" s="8">
        <v>50</v>
      </c>
      <c r="K1240" s="17">
        <v>1.38</v>
      </c>
      <c r="L1240" s="20">
        <f t="shared" si="1491"/>
        <v>17.601716666666668</v>
      </c>
      <c r="M1240" s="20">
        <f t="shared" si="1492"/>
        <v>59.833716666666668</v>
      </c>
      <c r="N1240" s="16">
        <f t="shared" si="1493"/>
        <v>90942.493298475616</v>
      </c>
      <c r="O1240" s="16">
        <f t="shared" si="1494"/>
        <v>110912.06379457736</v>
      </c>
      <c r="P1240" s="22">
        <f t="shared" si="1500"/>
        <v>3.3581889464412211</v>
      </c>
      <c r="Q1240" s="11">
        <f t="shared" si="1501"/>
        <v>5781.7806058094238</v>
      </c>
      <c r="R1240" s="7">
        <f t="shared" si="1504"/>
        <v>1220</v>
      </c>
      <c r="S1240" s="11">
        <f t="shared" si="1502"/>
        <v>7715.359693653887</v>
      </c>
      <c r="T1240" s="11">
        <f t="shared" si="1503"/>
        <v>10029.967601750053</v>
      </c>
      <c r="U1240" s="4">
        <v>9</v>
      </c>
      <c r="AA1240" s="4">
        <v>9</v>
      </c>
      <c r="AB1240" s="4">
        <f>SUM(U1240:AA1240)+AB1241</f>
        <v>45</v>
      </c>
      <c r="AC1240" s="3">
        <f t="shared" si="1496"/>
        <v>17</v>
      </c>
      <c r="AD1240" s="42">
        <f t="shared" si="1497"/>
        <v>36.103000000000002</v>
      </c>
      <c r="AE1240" s="3">
        <f t="shared" si="1498"/>
        <v>59</v>
      </c>
      <c r="AF1240" s="42">
        <f t="shared" si="1499"/>
        <v>50.023000000000003</v>
      </c>
      <c r="AG1240" s="4">
        <v>1</v>
      </c>
      <c r="AJ1240" s="3">
        <v>6</v>
      </c>
      <c r="AL1240" t="s">
        <v>263</v>
      </c>
    </row>
    <row r="1241" spans="1:38" x14ac:dyDescent="0.2">
      <c r="B1241" s="4">
        <v>8</v>
      </c>
      <c r="C1241" s="13" t="s">
        <v>1578</v>
      </c>
      <c r="D1241" s="29">
        <v>1600720</v>
      </c>
      <c r="E1241" s="29">
        <v>6636345</v>
      </c>
      <c r="F1241" s="23">
        <v>17</v>
      </c>
      <c r="G1241" s="10">
        <v>36</v>
      </c>
      <c r="H1241" s="38">
        <v>4.74</v>
      </c>
      <c r="I1241" s="8">
        <v>59</v>
      </c>
      <c r="J1241" s="8">
        <v>50</v>
      </c>
      <c r="K1241" s="17">
        <v>3.48</v>
      </c>
      <c r="L1241" s="20">
        <f t="shared" si="1491"/>
        <v>17.601316666666666</v>
      </c>
      <c r="M1241" s="20">
        <f t="shared" si="1492"/>
        <v>59.834299999999999</v>
      </c>
      <c r="N1241" s="16">
        <f t="shared" si="1493"/>
        <v>90943.196484353917</v>
      </c>
      <c r="O1241" s="16">
        <f t="shared" si="1494"/>
        <v>110912.05211726384</v>
      </c>
      <c r="P1241" s="22">
        <f t="shared" si="1500"/>
        <v>6.8352029962540237E-2</v>
      </c>
      <c r="Q1241" s="11">
        <f t="shared" si="1501"/>
        <v>5781.8489578393865</v>
      </c>
      <c r="R1241" s="7">
        <f t="shared" si="1504"/>
        <v>1221</v>
      </c>
      <c r="S1241" s="11">
        <f t="shared" si="1502"/>
        <v>7709.1319437858483</v>
      </c>
      <c r="T1241" s="11">
        <f t="shared" si="1503"/>
        <v>10021.871526921603</v>
      </c>
      <c r="U1241" s="4">
        <v>9</v>
      </c>
      <c r="V1241" s="4">
        <v>9</v>
      </c>
      <c r="Y1241" s="4">
        <v>9</v>
      </c>
      <c r="AB1241" s="4">
        <f t="shared" si="1495"/>
        <v>27</v>
      </c>
      <c r="AC1241" s="3">
        <f t="shared" si="1496"/>
        <v>17</v>
      </c>
      <c r="AD1241" s="42">
        <f t="shared" si="1497"/>
        <v>36.079000000000001</v>
      </c>
      <c r="AE1241" s="3">
        <f t="shared" si="1498"/>
        <v>59</v>
      </c>
      <c r="AF1241" s="42">
        <f t="shared" si="1499"/>
        <v>50.058</v>
      </c>
      <c r="AG1241" s="4">
        <v>1</v>
      </c>
      <c r="AJ1241" s="3">
        <v>6</v>
      </c>
      <c r="AL1241" s="1" t="s">
        <v>2669</v>
      </c>
    </row>
    <row r="1242" spans="1:38" x14ac:dyDescent="0.2">
      <c r="A1242" s="4">
        <v>1</v>
      </c>
      <c r="B1242" s="4">
        <v>8</v>
      </c>
      <c r="C1242" s="13" t="s">
        <v>1579</v>
      </c>
      <c r="D1242" s="8">
        <v>1599850</v>
      </c>
      <c r="E1242" s="8">
        <v>6636800</v>
      </c>
      <c r="F1242" s="23">
        <v>17</v>
      </c>
      <c r="G1242" s="10">
        <v>35</v>
      </c>
      <c r="H1242" s="38">
        <v>9.66</v>
      </c>
      <c r="I1242" s="8">
        <v>59</v>
      </c>
      <c r="J1242" s="8">
        <v>50</v>
      </c>
      <c r="K1242" s="17">
        <v>18.96</v>
      </c>
      <c r="L1242" s="20">
        <f t="shared" si="1491"/>
        <v>17.586016666666666</v>
      </c>
      <c r="M1242" s="20">
        <f t="shared" si="1492"/>
        <v>59.8386</v>
      </c>
      <c r="N1242" s="16">
        <f t="shared" si="1493"/>
        <v>90972.846797787264</v>
      </c>
      <c r="O1242" s="16">
        <f t="shared" si="1494"/>
        <v>110911.68576804938</v>
      </c>
      <c r="P1242" s="22">
        <f t="shared" si="1500"/>
        <v>0.9817968221582305</v>
      </c>
      <c r="Q1242" s="11">
        <f t="shared" si="1501"/>
        <v>5782.8307546615451</v>
      </c>
      <c r="R1242" s="7">
        <f t="shared" si="1504"/>
        <v>1222</v>
      </c>
      <c r="S1242" s="11">
        <f t="shared" si="1502"/>
        <v>7704.1313163576069</v>
      </c>
      <c r="T1242" s="11">
        <f t="shared" si="1503"/>
        <v>10015.37071126489</v>
      </c>
      <c r="AB1242" s="4">
        <f t="shared" si="1495"/>
        <v>0</v>
      </c>
      <c r="AC1242" s="3">
        <f t="shared" si="1496"/>
        <v>17</v>
      </c>
      <c r="AD1242" s="42">
        <f t="shared" si="1497"/>
        <v>35.161000000000001</v>
      </c>
      <c r="AE1242" s="3">
        <f t="shared" si="1498"/>
        <v>59</v>
      </c>
      <c r="AF1242" s="42">
        <f t="shared" si="1499"/>
        <v>50.316000000000003</v>
      </c>
      <c r="AJ1242" s="3">
        <v>8</v>
      </c>
      <c r="AK1242" s="3">
        <v>1</v>
      </c>
      <c r="AL1242" t="s">
        <v>465</v>
      </c>
    </row>
    <row r="1243" spans="1:38" x14ac:dyDescent="0.2">
      <c r="B1243" s="4">
        <v>7</v>
      </c>
      <c r="C1243" s="13" t="s">
        <v>1580</v>
      </c>
      <c r="D1243" s="29">
        <v>1598078</v>
      </c>
      <c r="E1243" s="29">
        <v>6637031</v>
      </c>
      <c r="F1243" s="23">
        <v>17</v>
      </c>
      <c r="G1243" s="10">
        <v>33</v>
      </c>
      <c r="H1243" s="38">
        <v>16.38</v>
      </c>
      <c r="I1243" s="8">
        <v>59</v>
      </c>
      <c r="J1243" s="8">
        <v>50</v>
      </c>
      <c r="K1243" s="17">
        <v>27.9</v>
      </c>
      <c r="L1243" s="20">
        <f t="shared" si="1491"/>
        <v>17.554549999999999</v>
      </c>
      <c r="M1243" s="20">
        <f t="shared" si="1492"/>
        <v>59.84108333333333</v>
      </c>
      <c r="N1243" s="16">
        <f t="shared" si="1493"/>
        <v>91034.973838691396</v>
      </c>
      <c r="O1243" s="16">
        <f t="shared" si="1494"/>
        <v>110910.94329007524</v>
      </c>
      <c r="P1243" s="22">
        <f t="shared" si="1500"/>
        <v>1.7869932848223018</v>
      </c>
      <c r="Q1243" s="11">
        <f t="shared" si="1501"/>
        <v>5784.6177479463677</v>
      </c>
      <c r="R1243" s="7">
        <f t="shared" si="1504"/>
        <v>1223</v>
      </c>
      <c r="S1243" s="11">
        <f t="shared" si="1502"/>
        <v>7700.2107061788111</v>
      </c>
      <c r="T1243" s="11">
        <f t="shared" si="1503"/>
        <v>10010.273918032455</v>
      </c>
      <c r="AB1243" s="4">
        <f t="shared" si="1495"/>
        <v>0</v>
      </c>
      <c r="AC1243" s="3">
        <f t="shared" si="1496"/>
        <v>17</v>
      </c>
      <c r="AD1243" s="42">
        <f t="shared" si="1497"/>
        <v>33.273000000000003</v>
      </c>
      <c r="AE1243" s="3">
        <f t="shared" si="1498"/>
        <v>59</v>
      </c>
      <c r="AF1243" s="42">
        <f t="shared" si="1499"/>
        <v>50.465000000000003</v>
      </c>
      <c r="AJ1243" s="3">
        <v>9</v>
      </c>
      <c r="AL1243" t="s">
        <v>455</v>
      </c>
    </row>
    <row r="1244" spans="1:38" x14ac:dyDescent="0.2">
      <c r="B1244" s="4">
        <v>9</v>
      </c>
      <c r="C1244" s="13" t="s">
        <v>1581</v>
      </c>
      <c r="D1244" s="8">
        <v>1595800</v>
      </c>
      <c r="E1244" s="8">
        <v>6637750</v>
      </c>
      <c r="F1244" s="23">
        <v>17</v>
      </c>
      <c r="G1244" s="10">
        <v>30</v>
      </c>
      <c r="H1244" s="38">
        <v>51.36</v>
      </c>
      <c r="I1244" s="8">
        <v>59</v>
      </c>
      <c r="J1244" s="8">
        <v>50</v>
      </c>
      <c r="K1244" s="17">
        <v>53.41</v>
      </c>
      <c r="L1244" s="20">
        <f t="shared" si="1491"/>
        <v>17.514266666666668</v>
      </c>
      <c r="M1244" s="20">
        <f t="shared" si="1492"/>
        <v>59.848169444444444</v>
      </c>
      <c r="N1244" s="16">
        <f t="shared" si="1493"/>
        <v>91114.291587049025</v>
      </c>
      <c r="O1244" s="16">
        <f t="shared" si="1494"/>
        <v>110909.82500578664</v>
      </c>
      <c r="P1244" s="22">
        <f t="shared" si="1500"/>
        <v>2.3887747905568664</v>
      </c>
      <c r="Q1244" s="11">
        <f t="shared" si="1501"/>
        <v>5787.0065227369241</v>
      </c>
      <c r="R1244" s="7">
        <f t="shared" si="1504"/>
        <v>1224</v>
      </c>
      <c r="S1244" s="11">
        <f t="shared" si="1502"/>
        <v>7697.0969109605494</v>
      </c>
      <c r="T1244" s="11">
        <f t="shared" si="1503"/>
        <v>10006.225984248715</v>
      </c>
      <c r="AB1244" s="4">
        <f t="shared" si="1495"/>
        <v>0</v>
      </c>
      <c r="AC1244" s="3">
        <f t="shared" si="1496"/>
        <v>17</v>
      </c>
      <c r="AD1244" s="42">
        <f t="shared" si="1497"/>
        <v>30.856000000000002</v>
      </c>
      <c r="AE1244" s="3">
        <f t="shared" si="1498"/>
        <v>59</v>
      </c>
      <c r="AF1244" s="42">
        <f t="shared" si="1499"/>
        <v>50.890166666666666</v>
      </c>
      <c r="AJ1244" s="3">
        <v>9</v>
      </c>
      <c r="AK1244" s="3">
        <v>1</v>
      </c>
      <c r="AL1244" t="s">
        <v>215</v>
      </c>
    </row>
    <row r="1245" spans="1:38" x14ac:dyDescent="0.2">
      <c r="B1245" s="4">
        <v>8</v>
      </c>
      <c r="C1245" s="13" t="s">
        <v>1582</v>
      </c>
      <c r="D1245" s="8">
        <v>1596100</v>
      </c>
      <c r="E1245" s="8">
        <v>6637325</v>
      </c>
      <c r="F1245" s="23">
        <v>17</v>
      </c>
      <c r="G1245" s="10">
        <v>31</v>
      </c>
      <c r="H1245" s="38">
        <v>9.9</v>
      </c>
      <c r="I1245" s="8">
        <v>59</v>
      </c>
      <c r="J1245" s="8">
        <v>50</v>
      </c>
      <c r="K1245" s="17">
        <v>39.119999999999997</v>
      </c>
      <c r="L1245" s="20">
        <f t="shared" si="1491"/>
        <v>17.519416666666668</v>
      </c>
      <c r="M1245" s="20">
        <f t="shared" si="1492"/>
        <v>59.844200000000001</v>
      </c>
      <c r="N1245" s="16">
        <f t="shared" si="1493"/>
        <v>91104.631527876205</v>
      </c>
      <c r="O1245" s="16">
        <f t="shared" si="1494"/>
        <v>110910.07984065289</v>
      </c>
      <c r="P1245" s="22">
        <f t="shared" si="1500"/>
        <v>0.52021630116712025</v>
      </c>
      <c r="Q1245" s="11">
        <f t="shared" si="1501"/>
        <v>5787.5267390380914</v>
      </c>
      <c r="R1245" s="7">
        <f t="shared" si="1504"/>
        <v>1225</v>
      </c>
      <c r="S1245" s="11">
        <f t="shared" si="1502"/>
        <v>7691.5049233910304</v>
      </c>
      <c r="T1245" s="11">
        <f t="shared" si="1503"/>
        <v>9998.9564004083404</v>
      </c>
      <c r="U1245" s="4">
        <v>9</v>
      </c>
      <c r="AB1245" s="4">
        <f t="shared" si="1495"/>
        <v>9</v>
      </c>
      <c r="AC1245" s="3">
        <f t="shared" si="1496"/>
        <v>17</v>
      </c>
      <c r="AD1245" s="42">
        <f t="shared" si="1497"/>
        <v>31.164999999999999</v>
      </c>
      <c r="AE1245" s="3">
        <f t="shared" si="1498"/>
        <v>59</v>
      </c>
      <c r="AF1245" s="42">
        <f t="shared" si="1499"/>
        <v>50.652000000000001</v>
      </c>
      <c r="AH1245" s="4">
        <v>1</v>
      </c>
      <c r="AJ1245" s="3">
        <v>9</v>
      </c>
      <c r="AL1245" s="13" t="s">
        <v>2480</v>
      </c>
    </row>
    <row r="1246" spans="1:38" x14ac:dyDescent="0.2">
      <c r="B1246" s="4">
        <v>7</v>
      </c>
      <c r="C1246" s="13" t="s">
        <v>1583</v>
      </c>
      <c r="D1246" s="29">
        <v>1594975</v>
      </c>
      <c r="E1246" s="29">
        <v>6640837</v>
      </c>
      <c r="F1246" s="23">
        <v>17</v>
      </c>
      <c r="G1246" s="10">
        <v>30</v>
      </c>
      <c r="H1246" s="38">
        <v>3.66</v>
      </c>
      <c r="I1246" s="8">
        <v>59</v>
      </c>
      <c r="J1246" s="8">
        <v>52</v>
      </c>
      <c r="K1246" s="17">
        <v>33.479999999999997</v>
      </c>
      <c r="L1246" s="20">
        <f t="shared" si="1491"/>
        <v>17.501016666666665</v>
      </c>
      <c r="M1246" s="20">
        <f t="shared" si="1492"/>
        <v>59.875966666666663</v>
      </c>
      <c r="N1246" s="16">
        <f t="shared" si="1493"/>
        <v>91136.133996025004</v>
      </c>
      <c r="O1246" s="16">
        <f t="shared" si="1494"/>
        <v>110909.89206019779</v>
      </c>
      <c r="P1246" s="22">
        <f t="shared" si="1500"/>
        <v>3.6877864634493145</v>
      </c>
      <c r="Q1246" s="11">
        <f t="shared" si="1501"/>
        <v>5791.2145255015403</v>
      </c>
      <c r="R1246" s="7">
        <f t="shared" si="1504"/>
        <v>1226</v>
      </c>
      <c r="S1246" s="11">
        <f t="shared" si="1502"/>
        <v>7690.1282606170544</v>
      </c>
      <c r="T1246" s="11">
        <f t="shared" si="1503"/>
        <v>9997.1667388021706</v>
      </c>
      <c r="V1246" s="4">
        <v>9</v>
      </c>
      <c r="W1246" s="4">
        <v>9</v>
      </c>
      <c r="AB1246" s="4">
        <f t="shared" si="1495"/>
        <v>18</v>
      </c>
      <c r="AC1246" s="3">
        <f t="shared" si="1496"/>
        <v>17</v>
      </c>
      <c r="AD1246" s="42">
        <f t="shared" si="1497"/>
        <v>30.061</v>
      </c>
      <c r="AE1246" s="3">
        <f t="shared" si="1498"/>
        <v>59</v>
      </c>
      <c r="AF1246" s="42">
        <f t="shared" si="1499"/>
        <v>52.558</v>
      </c>
      <c r="AJ1246" s="3">
        <v>8</v>
      </c>
      <c r="AL1246" t="s">
        <v>184</v>
      </c>
    </row>
    <row r="1247" spans="1:38" x14ac:dyDescent="0.2">
      <c r="B1247" s="4">
        <v>9</v>
      </c>
      <c r="C1247" s="13" t="s">
        <v>1584</v>
      </c>
      <c r="D1247" s="29">
        <v>1594931</v>
      </c>
      <c r="E1247" s="29">
        <v>6641703</v>
      </c>
      <c r="F1247" s="23">
        <v>17</v>
      </c>
      <c r="G1247" s="10">
        <v>30</v>
      </c>
      <c r="H1247" s="38">
        <v>2.04</v>
      </c>
      <c r="I1247" s="8">
        <v>59</v>
      </c>
      <c r="J1247" s="8">
        <v>53</v>
      </c>
      <c r="K1247" s="17">
        <v>1.44</v>
      </c>
      <c r="L1247" s="20">
        <f t="shared" si="1491"/>
        <v>17.500566666666668</v>
      </c>
      <c r="M1247" s="20">
        <f t="shared" si="1492"/>
        <v>59.883733333333332</v>
      </c>
      <c r="N1247" s="16">
        <f t="shared" si="1493"/>
        <v>91135.963216429183</v>
      </c>
      <c r="O1247" s="16">
        <f t="shared" si="1494"/>
        <v>110909.96887301616</v>
      </c>
      <c r="P1247" s="22">
        <f t="shared" si="1500"/>
        <v>0.8671170624546608</v>
      </c>
      <c r="Q1247" s="11">
        <f t="shared" si="1501"/>
        <v>5792.081642563995</v>
      </c>
      <c r="R1247" s="7">
        <f t="shared" si="1504"/>
        <v>1227</v>
      </c>
      <c r="S1247" s="11">
        <f t="shared" si="1502"/>
        <v>7685.0113399300608</v>
      </c>
      <c r="T1247" s="11">
        <f t="shared" si="1503"/>
        <v>9990.514741909079</v>
      </c>
      <c r="AB1247" s="4">
        <f t="shared" si="1495"/>
        <v>0</v>
      </c>
      <c r="AC1247" s="3">
        <f t="shared" si="1496"/>
        <v>17</v>
      </c>
      <c r="AD1247" s="42">
        <f t="shared" si="1497"/>
        <v>30.033999999999999</v>
      </c>
      <c r="AE1247" s="3">
        <f t="shared" si="1498"/>
        <v>59</v>
      </c>
      <c r="AF1247" s="42">
        <f t="shared" si="1499"/>
        <v>53.024000000000001</v>
      </c>
      <c r="AJ1247" s="3">
        <v>9</v>
      </c>
      <c r="AK1247" s="3">
        <v>1</v>
      </c>
      <c r="AL1247" t="s">
        <v>116</v>
      </c>
    </row>
    <row r="1248" spans="1:38" x14ac:dyDescent="0.2">
      <c r="B1248" s="4">
        <v>6</v>
      </c>
      <c r="C1248" s="13" t="s">
        <v>1585</v>
      </c>
      <c r="D1248" s="8">
        <v>1595425</v>
      </c>
      <c r="E1248" s="8">
        <v>6644325</v>
      </c>
      <c r="F1248" s="23">
        <v>17</v>
      </c>
      <c r="G1248" s="10">
        <v>30</v>
      </c>
      <c r="H1248" s="38">
        <v>38.159999999999997</v>
      </c>
      <c r="I1248" s="8">
        <v>59</v>
      </c>
      <c r="J1248" s="8">
        <v>54</v>
      </c>
      <c r="K1248" s="17">
        <v>25.74</v>
      </c>
      <c r="L1248" s="20">
        <f t="shared" si="1491"/>
        <v>17.5106</v>
      </c>
      <c r="M1248" s="20">
        <f t="shared" si="1492"/>
        <v>59.907150000000001</v>
      </c>
      <c r="N1248" s="16">
        <f t="shared" si="1493"/>
        <v>91111.955044373128</v>
      </c>
      <c r="O1248" s="16">
        <f t="shared" si="1494"/>
        <v>110910.38381895983</v>
      </c>
      <c r="P1248" s="22">
        <f t="shared" si="1500"/>
        <v>2.6681304315943777</v>
      </c>
      <c r="Q1248" s="11">
        <f t="shared" si="1501"/>
        <v>5794.7497729955894</v>
      </c>
      <c r="R1248" s="7">
        <f t="shared" si="1504"/>
        <v>1228</v>
      </c>
      <c r="S1248" s="11">
        <f t="shared" si="1502"/>
        <v>7682.2904156651621</v>
      </c>
      <c r="T1248" s="11">
        <f t="shared" si="1503"/>
        <v>9986.9775403647109</v>
      </c>
      <c r="AB1248" s="4">
        <f t="shared" si="1495"/>
        <v>0</v>
      </c>
      <c r="AC1248" s="3">
        <f t="shared" si="1496"/>
        <v>17</v>
      </c>
      <c r="AD1248" s="42">
        <f t="shared" si="1497"/>
        <v>30.635999999999999</v>
      </c>
      <c r="AE1248" s="3">
        <f t="shared" si="1498"/>
        <v>59</v>
      </c>
      <c r="AF1248" s="42">
        <f t="shared" si="1499"/>
        <v>54.429000000000002</v>
      </c>
      <c r="AJ1248" s="3">
        <v>8</v>
      </c>
      <c r="AL1248" t="s">
        <v>559</v>
      </c>
    </row>
    <row r="1249" spans="1:38" x14ac:dyDescent="0.2">
      <c r="A1249" s="4">
        <v>1</v>
      </c>
      <c r="B1249" s="4">
        <v>9</v>
      </c>
      <c r="C1249" s="13" t="s">
        <v>1596</v>
      </c>
      <c r="D1249" s="29">
        <v>1594565</v>
      </c>
      <c r="E1249" s="29">
        <v>6646134</v>
      </c>
      <c r="F1249" s="23">
        <v>17</v>
      </c>
      <c r="G1249" s="10">
        <v>29</v>
      </c>
      <c r="H1249" s="38">
        <v>45.84</v>
      </c>
      <c r="I1249" s="8">
        <v>59</v>
      </c>
      <c r="J1249" s="8">
        <v>55</v>
      </c>
      <c r="K1249" s="17">
        <v>24.9</v>
      </c>
      <c r="L1249" s="20">
        <f t="shared" si="1491"/>
        <v>17.496066666666668</v>
      </c>
      <c r="M1249" s="20">
        <f t="shared" si="1492"/>
        <v>59.923583333333333</v>
      </c>
      <c r="N1249" s="16">
        <f t="shared" si="1493"/>
        <v>91138.48445936419</v>
      </c>
      <c r="O1249" s="16">
        <f t="shared" si="1494"/>
        <v>110910.1564075357</v>
      </c>
      <c r="P1249" s="22">
        <f t="shared" si="1500"/>
        <v>2.0030179729598037</v>
      </c>
      <c r="Q1249" s="11">
        <f t="shared" si="1501"/>
        <v>5796.7527909685496</v>
      </c>
      <c r="R1249" s="7">
        <f t="shared" si="1504"/>
        <v>1229</v>
      </c>
      <c r="S1249" s="11">
        <f t="shared" si="1502"/>
        <v>7678.6928752618378</v>
      </c>
      <c r="T1249" s="11">
        <f t="shared" si="1503"/>
        <v>9982.300737840389</v>
      </c>
      <c r="AA1249" s="4">
        <v>9</v>
      </c>
      <c r="AB1249" s="4">
        <f t="shared" si="1495"/>
        <v>9</v>
      </c>
      <c r="AC1249" s="3">
        <f t="shared" si="1496"/>
        <v>17</v>
      </c>
      <c r="AD1249" s="42">
        <f t="shared" si="1497"/>
        <v>29.763999999999999</v>
      </c>
      <c r="AE1249" s="3">
        <f t="shared" si="1498"/>
        <v>59</v>
      </c>
      <c r="AF1249" s="42">
        <f t="shared" si="1499"/>
        <v>55.414999999999999</v>
      </c>
      <c r="AJ1249" s="3">
        <v>9</v>
      </c>
      <c r="AK1249" s="3">
        <v>1</v>
      </c>
      <c r="AL1249" t="s">
        <v>50</v>
      </c>
    </row>
    <row r="1250" spans="1:38" x14ac:dyDescent="0.2">
      <c r="A1250" s="4">
        <v>1</v>
      </c>
      <c r="B1250" s="4">
        <v>9</v>
      </c>
      <c r="C1250" s="13" t="s">
        <v>1597</v>
      </c>
      <c r="D1250" s="29">
        <v>1594572</v>
      </c>
      <c r="E1250" s="29">
        <v>6646132</v>
      </c>
      <c r="F1250" s="23">
        <v>17</v>
      </c>
      <c r="G1250" s="10">
        <v>29</v>
      </c>
      <c r="H1250" s="38">
        <v>46.26</v>
      </c>
      <c r="I1250" s="8">
        <v>59</v>
      </c>
      <c r="J1250" s="8">
        <v>55</v>
      </c>
      <c r="K1250" s="17">
        <v>24.78</v>
      </c>
      <c r="L1250" s="20">
        <f t="shared" si="1491"/>
        <v>17.496183333333335</v>
      </c>
      <c r="M1250" s="20">
        <f t="shared" si="1492"/>
        <v>59.923549999999999</v>
      </c>
      <c r="N1250" s="16">
        <f t="shared" si="1493"/>
        <v>91138.276824183558</v>
      </c>
      <c r="O1250" s="16">
        <f t="shared" si="1494"/>
        <v>110910.18472703971</v>
      </c>
      <c r="P1250" s="22">
        <f t="shared" si="1500"/>
        <v>7.280109889280518E-3</v>
      </c>
      <c r="Q1250" s="11">
        <f t="shared" si="1501"/>
        <v>5796.7600710784391</v>
      </c>
      <c r="R1250" s="7">
        <f t="shared" si="1504"/>
        <v>1230</v>
      </c>
      <c r="S1250" s="11">
        <f t="shared" si="1502"/>
        <v>7672.4596713135761</v>
      </c>
      <c r="T1250" s="11">
        <f t="shared" si="1503"/>
        <v>9974.1975727076497</v>
      </c>
      <c r="AB1250" s="4">
        <f t="shared" si="1495"/>
        <v>0</v>
      </c>
      <c r="AC1250" s="3">
        <f t="shared" si="1496"/>
        <v>17</v>
      </c>
      <c r="AD1250" s="42">
        <f t="shared" si="1497"/>
        <v>29.771000000000001</v>
      </c>
      <c r="AE1250" s="3">
        <f t="shared" si="1498"/>
        <v>59</v>
      </c>
      <c r="AF1250" s="42">
        <f t="shared" si="1499"/>
        <v>55.412999999999997</v>
      </c>
      <c r="AJ1250" s="3">
        <v>9</v>
      </c>
      <c r="AK1250" s="3">
        <v>1</v>
      </c>
      <c r="AL1250" t="s">
        <v>50</v>
      </c>
    </row>
    <row r="1251" spans="1:38" x14ac:dyDescent="0.2">
      <c r="B1251" s="4">
        <v>7</v>
      </c>
      <c r="C1251" s="13" t="s">
        <v>1586</v>
      </c>
      <c r="D1251" s="29">
        <v>1594105</v>
      </c>
      <c r="E1251" s="29">
        <v>6646426</v>
      </c>
      <c r="F1251" s="23">
        <v>17</v>
      </c>
      <c r="G1251" s="10">
        <v>29</v>
      </c>
      <c r="H1251" s="38">
        <v>16.68</v>
      </c>
      <c r="I1251" s="8">
        <v>59</v>
      </c>
      <c r="J1251" s="8">
        <v>55</v>
      </c>
      <c r="K1251" s="17">
        <v>34.68</v>
      </c>
      <c r="L1251" s="20">
        <f t="shared" ref="L1251" si="1555">(H1251/60+G1251)/60+F1251</f>
        <v>17.487966666666665</v>
      </c>
      <c r="M1251" s="20">
        <f t="shared" ref="M1251" si="1556">(K1251/60+J1251)/60+I1251</f>
        <v>59.926299999999998</v>
      </c>
      <c r="N1251" s="16">
        <f t="shared" ref="N1251" si="1557">D1251/L1251</f>
        <v>91154.393783153762</v>
      </c>
      <c r="O1251" s="16">
        <f t="shared" ref="O1251" si="1558">E1251/M1251</f>
        <v>110910.00111804</v>
      </c>
      <c r="P1251" s="22">
        <f t="shared" si="1500"/>
        <v>0.55183783849968093</v>
      </c>
      <c r="Q1251" s="11">
        <f t="shared" si="1501"/>
        <v>5797.3119089169386</v>
      </c>
      <c r="R1251" s="7">
        <f t="shared" si="1504"/>
        <v>1231</v>
      </c>
      <c r="S1251" s="11">
        <f t="shared" si="1502"/>
        <v>7666.9567731249199</v>
      </c>
      <c r="T1251" s="11">
        <f t="shared" si="1503"/>
        <v>9967.0438050623961</v>
      </c>
      <c r="AB1251" s="4">
        <f t="shared" ref="AB1251" si="1559">SUM(U1251:AA1251)</f>
        <v>0</v>
      </c>
      <c r="AC1251" s="3">
        <f t="shared" ref="AC1251" si="1560">F1251</f>
        <v>17</v>
      </c>
      <c r="AD1251" s="42">
        <f t="shared" ref="AD1251" si="1561">G1251+H1251/60</f>
        <v>29.277999999999999</v>
      </c>
      <c r="AE1251" s="3">
        <f t="shared" ref="AE1251" si="1562">I1251</f>
        <v>59</v>
      </c>
      <c r="AF1251" s="42">
        <f t="shared" ref="AF1251" si="1563">J1251+K1251/60</f>
        <v>55.578000000000003</v>
      </c>
      <c r="AJ1251" s="3">
        <v>6</v>
      </c>
      <c r="AK1251" s="3" t="s">
        <v>2998</v>
      </c>
      <c r="AL1251" t="s">
        <v>352</v>
      </c>
    </row>
    <row r="1252" spans="1:38" x14ac:dyDescent="0.2">
      <c r="A1252" s="4">
        <v>1</v>
      </c>
      <c r="B1252" s="4">
        <v>9</v>
      </c>
      <c r="C1252" s="13" t="s">
        <v>1587</v>
      </c>
      <c r="D1252" s="29">
        <v>1592155</v>
      </c>
      <c r="E1252" s="29">
        <v>6646443</v>
      </c>
      <c r="F1252" s="23">
        <v>17</v>
      </c>
      <c r="G1252" s="10">
        <v>27</v>
      </c>
      <c r="H1252" s="38">
        <v>11.28</v>
      </c>
      <c r="I1252" s="8">
        <v>59</v>
      </c>
      <c r="J1252" s="8">
        <v>55</v>
      </c>
      <c r="K1252" s="17">
        <v>36.840000000000003</v>
      </c>
      <c r="L1252" s="20">
        <f t="shared" si="1491"/>
        <v>17.453133333333334</v>
      </c>
      <c r="M1252" s="20">
        <f t="shared" si="1492"/>
        <v>59.926900000000003</v>
      </c>
      <c r="N1252" s="16">
        <f t="shared" si="1493"/>
        <v>91224.593864711976</v>
      </c>
      <c r="O1252" s="16">
        <f t="shared" si="1494"/>
        <v>110909.17434407586</v>
      </c>
      <c r="P1252" s="22">
        <f t="shared" si="1500"/>
        <v>1.9500741011561586</v>
      </c>
      <c r="Q1252" s="11">
        <f t="shared" si="1501"/>
        <v>5799.2619830180947</v>
      </c>
      <c r="R1252" s="7">
        <f t="shared" si="1504"/>
        <v>1232</v>
      </c>
      <c r="S1252" s="11">
        <f t="shared" si="1502"/>
        <v>7663.3104775596257</v>
      </c>
      <c r="T1252" s="11">
        <f t="shared" si="1503"/>
        <v>9962.3036208275134</v>
      </c>
      <c r="AB1252" s="4">
        <f t="shared" si="1495"/>
        <v>0</v>
      </c>
      <c r="AC1252" s="3">
        <f t="shared" si="1496"/>
        <v>17</v>
      </c>
      <c r="AD1252" s="42">
        <f t="shared" si="1497"/>
        <v>27.187999999999999</v>
      </c>
      <c r="AE1252" s="3">
        <f t="shared" si="1498"/>
        <v>59</v>
      </c>
      <c r="AF1252" s="42">
        <f t="shared" si="1499"/>
        <v>55.613999999999997</v>
      </c>
      <c r="AJ1252" s="3">
        <v>9</v>
      </c>
      <c r="AK1252" s="3">
        <v>1</v>
      </c>
      <c r="AL1252" t="s">
        <v>342</v>
      </c>
    </row>
    <row r="1253" spans="1:38" x14ac:dyDescent="0.2">
      <c r="A1253" s="4">
        <v>1</v>
      </c>
      <c r="B1253" s="4">
        <v>9</v>
      </c>
      <c r="C1253" s="13" t="s">
        <v>1588</v>
      </c>
      <c r="D1253" s="29">
        <v>1590460</v>
      </c>
      <c r="E1253" s="29">
        <v>6648093</v>
      </c>
      <c r="F1253" s="23">
        <v>17</v>
      </c>
      <c r="G1253" s="10">
        <v>25</v>
      </c>
      <c r="H1253" s="38">
        <v>24.78</v>
      </c>
      <c r="I1253" s="8">
        <v>59</v>
      </c>
      <c r="J1253" s="8">
        <v>56</v>
      </c>
      <c r="K1253" s="17">
        <v>31.44</v>
      </c>
      <c r="L1253" s="20">
        <f t="shared" si="1491"/>
        <v>17.423549999999999</v>
      </c>
      <c r="M1253" s="20">
        <f t="shared" si="1492"/>
        <v>59.942066666666669</v>
      </c>
      <c r="N1253" s="16">
        <f t="shared" si="1493"/>
        <v>91282.201388350833</v>
      </c>
      <c r="O1253" s="16">
        <f t="shared" si="1494"/>
        <v>110908.63845201644</v>
      </c>
      <c r="P1253" s="22">
        <f t="shared" ref="P1253:P1317" si="1564">SQRT(POWER(D1253-D1252,2)+POWER(E1253-E1252,2))/1000</f>
        <v>2.365486207949647</v>
      </c>
      <c r="Q1253" s="11">
        <f t="shared" ref="Q1253:Q1317" si="1565">Q1252+P1253</f>
        <v>5801.627469226044</v>
      </c>
      <c r="R1253" s="7">
        <f t="shared" si="1504"/>
        <v>1233</v>
      </c>
      <c r="S1253" s="11">
        <f t="shared" ref="S1253:S1317" si="1566">Q1253/R1253*1628</f>
        <v>7660.2185887266824</v>
      </c>
      <c r="T1253" s="11">
        <f t="shared" ref="T1253:T1317" si="1567">S1253*1.3</f>
        <v>9958.2841653446867</v>
      </c>
      <c r="V1253" s="4">
        <v>7</v>
      </c>
      <c r="AB1253" s="4">
        <f t="shared" si="1495"/>
        <v>7</v>
      </c>
      <c r="AC1253" s="3">
        <f t="shared" si="1496"/>
        <v>17</v>
      </c>
      <c r="AD1253" s="42">
        <f t="shared" si="1497"/>
        <v>25.413</v>
      </c>
      <c r="AE1253" s="3">
        <f t="shared" si="1498"/>
        <v>59</v>
      </c>
      <c r="AF1253" s="42">
        <f t="shared" si="1499"/>
        <v>56.524000000000001</v>
      </c>
      <c r="AJ1253" s="3">
        <v>9</v>
      </c>
      <c r="AK1253" s="3">
        <v>1</v>
      </c>
      <c r="AL1253" t="s">
        <v>112</v>
      </c>
    </row>
    <row r="1254" spans="1:38" x14ac:dyDescent="0.2">
      <c r="B1254" s="4">
        <v>7</v>
      </c>
      <c r="C1254" s="13" t="s">
        <v>1589</v>
      </c>
      <c r="D1254" s="29">
        <v>1589586</v>
      </c>
      <c r="E1254" s="29">
        <v>6648856</v>
      </c>
      <c r="F1254" s="23">
        <v>17</v>
      </c>
      <c r="G1254" s="10">
        <v>24</v>
      </c>
      <c r="H1254" s="38">
        <v>29.7</v>
      </c>
      <c r="I1254" s="8">
        <v>59</v>
      </c>
      <c r="J1254" s="8">
        <v>56</v>
      </c>
      <c r="K1254" s="17">
        <v>56.82</v>
      </c>
      <c r="L1254" s="20">
        <f t="shared" ref="L1254:L1321" si="1568">(H1254/60+G1254)/60+F1254</f>
        <v>17.408249999999999</v>
      </c>
      <c r="M1254" s="20">
        <f t="shared" ref="M1254:M1321" si="1569">(K1254/60+J1254)/60+I1254</f>
        <v>59.949116666666669</v>
      </c>
      <c r="N1254" s="16">
        <f t="shared" ref="N1254:N1321" si="1570">D1254/L1254</f>
        <v>91312.222653052435</v>
      </c>
      <c r="O1254" s="16">
        <f t="shared" ref="O1254:O1321" si="1571">E1254/M1254</f>
        <v>110908.32308621728</v>
      </c>
      <c r="P1254" s="22">
        <f t="shared" si="1564"/>
        <v>1.1601917944891698</v>
      </c>
      <c r="Q1254" s="11">
        <f t="shared" si="1565"/>
        <v>5802.7876610205331</v>
      </c>
      <c r="R1254" s="7">
        <f t="shared" si="1504"/>
        <v>1234</v>
      </c>
      <c r="S1254" s="11">
        <f t="shared" si="1566"/>
        <v>7655.5415819622585</v>
      </c>
      <c r="T1254" s="11">
        <f t="shared" si="1567"/>
        <v>9952.204056550936</v>
      </c>
      <c r="AB1254" s="4">
        <f t="shared" ref="AB1254:AB1321" si="1572">SUM(U1254:AA1254)</f>
        <v>0</v>
      </c>
      <c r="AC1254" s="3">
        <f t="shared" si="1496"/>
        <v>17</v>
      </c>
      <c r="AD1254" s="42">
        <f t="shared" si="1497"/>
        <v>24.495000000000001</v>
      </c>
      <c r="AE1254" s="3">
        <f t="shared" si="1498"/>
        <v>59</v>
      </c>
      <c r="AF1254" s="42">
        <f t="shared" si="1499"/>
        <v>56.947000000000003</v>
      </c>
      <c r="AJ1254" s="3">
        <v>7</v>
      </c>
      <c r="AK1254" s="3" t="s">
        <v>2998</v>
      </c>
      <c r="AL1254" s="1" t="s">
        <v>341</v>
      </c>
    </row>
    <row r="1255" spans="1:38" x14ac:dyDescent="0.2">
      <c r="B1255" s="4">
        <v>9</v>
      </c>
      <c r="C1255" s="13" t="s">
        <v>1590</v>
      </c>
      <c r="D1255" s="29">
        <v>1589287</v>
      </c>
      <c r="E1255" s="29">
        <v>6649336</v>
      </c>
      <c r="F1255" s="23">
        <v>17</v>
      </c>
      <c r="G1255" s="10">
        <v>24</v>
      </c>
      <c r="H1255" s="38">
        <v>11.16</v>
      </c>
      <c r="I1255" s="8">
        <v>59</v>
      </c>
      <c r="J1255" s="8">
        <v>57</v>
      </c>
      <c r="K1255" s="17">
        <v>12.54</v>
      </c>
      <c r="L1255" s="20">
        <f t="shared" si="1568"/>
        <v>17.403099999999998</v>
      </c>
      <c r="M1255" s="20">
        <f t="shared" si="1569"/>
        <v>59.953483333333331</v>
      </c>
      <c r="N1255" s="16">
        <f t="shared" si="1570"/>
        <v>91322.063310559621</v>
      </c>
      <c r="O1255" s="16">
        <f t="shared" si="1571"/>
        <v>110908.2513693255</v>
      </c>
      <c r="P1255" s="22">
        <f t="shared" si="1564"/>
        <v>0.56550950478307616</v>
      </c>
      <c r="Q1255" s="11">
        <f t="shared" si="1565"/>
        <v>5803.3531705253163</v>
      </c>
      <c r="R1255" s="7">
        <f t="shared" si="1504"/>
        <v>1235</v>
      </c>
      <c r="S1255" s="11">
        <f t="shared" si="1566"/>
        <v>7650.0882280285141</v>
      </c>
      <c r="T1255" s="11">
        <f t="shared" si="1567"/>
        <v>9945.1146964370691</v>
      </c>
      <c r="U1255" s="4">
        <v>6</v>
      </c>
      <c r="V1255" s="4">
        <v>7</v>
      </c>
      <c r="AB1255" s="4">
        <f t="shared" si="1572"/>
        <v>13</v>
      </c>
      <c r="AC1255" s="3">
        <f t="shared" si="1496"/>
        <v>17</v>
      </c>
      <c r="AD1255" s="42">
        <f t="shared" si="1497"/>
        <v>24.186</v>
      </c>
      <c r="AE1255" s="3">
        <f t="shared" si="1498"/>
        <v>59</v>
      </c>
      <c r="AF1255" s="42">
        <f t="shared" si="1499"/>
        <v>57.209000000000003</v>
      </c>
      <c r="AJ1255" s="3">
        <v>9</v>
      </c>
      <c r="AK1255" s="3" t="s">
        <v>2998</v>
      </c>
      <c r="AL1255" t="s">
        <v>248</v>
      </c>
    </row>
    <row r="1256" spans="1:38" x14ac:dyDescent="0.2">
      <c r="B1256" s="4">
        <v>7</v>
      </c>
      <c r="C1256" s="13" t="s">
        <v>1591</v>
      </c>
      <c r="D1256" s="29">
        <v>1589166</v>
      </c>
      <c r="E1256" s="29">
        <v>6649552</v>
      </c>
      <c r="F1256" s="23">
        <v>17</v>
      </c>
      <c r="G1256" s="10">
        <v>24</v>
      </c>
      <c r="H1256" s="38">
        <v>3.72</v>
      </c>
      <c r="I1256" s="8">
        <v>59</v>
      </c>
      <c r="J1256" s="8">
        <v>57</v>
      </c>
      <c r="K1256" s="17">
        <v>19.62</v>
      </c>
      <c r="L1256" s="20">
        <f t="shared" si="1568"/>
        <v>17.401033333333334</v>
      </c>
      <c r="M1256" s="20">
        <f t="shared" si="1569"/>
        <v>59.955449999999999</v>
      </c>
      <c r="N1256" s="16">
        <f t="shared" si="1570"/>
        <v>91325.955738260745</v>
      </c>
      <c r="O1256" s="16">
        <f t="shared" si="1571"/>
        <v>110908.21601705934</v>
      </c>
      <c r="P1256" s="22">
        <f t="shared" si="1564"/>
        <v>0.24758230954573471</v>
      </c>
      <c r="Q1256" s="11">
        <f t="shared" si="1565"/>
        <v>5803.6007528348619</v>
      </c>
      <c r="R1256" s="7">
        <f t="shared" si="1504"/>
        <v>1236</v>
      </c>
      <c r="S1256" s="11">
        <f t="shared" si="1566"/>
        <v>7644.2249398180866</v>
      </c>
      <c r="T1256" s="11">
        <f t="shared" si="1567"/>
        <v>9937.4924217635125</v>
      </c>
      <c r="AA1256" s="4">
        <v>9</v>
      </c>
      <c r="AB1256" s="4">
        <f t="shared" si="1572"/>
        <v>9</v>
      </c>
      <c r="AC1256" s="3">
        <f t="shared" si="1496"/>
        <v>17</v>
      </c>
      <c r="AD1256" s="42">
        <f t="shared" si="1497"/>
        <v>24.062000000000001</v>
      </c>
      <c r="AE1256" s="3">
        <f t="shared" si="1498"/>
        <v>59</v>
      </c>
      <c r="AF1256" s="42">
        <f t="shared" si="1499"/>
        <v>57.326999999999998</v>
      </c>
      <c r="AJ1256" s="3">
        <v>9</v>
      </c>
      <c r="AK1256" s="3" t="s">
        <v>2998</v>
      </c>
      <c r="AL1256" t="s">
        <v>248</v>
      </c>
    </row>
    <row r="1257" spans="1:38" x14ac:dyDescent="0.2">
      <c r="B1257" s="4">
        <v>9</v>
      </c>
      <c r="C1257" s="13" t="s">
        <v>1592</v>
      </c>
      <c r="D1257" s="29">
        <v>1592938</v>
      </c>
      <c r="E1257" s="29">
        <v>6647413</v>
      </c>
      <c r="F1257" s="23">
        <v>17</v>
      </c>
      <c r="G1257" s="10">
        <v>28</v>
      </c>
      <c r="H1257" s="38">
        <v>3.18</v>
      </c>
      <c r="I1257" s="8">
        <v>59</v>
      </c>
      <c r="J1257" s="8">
        <v>56</v>
      </c>
      <c r="K1257" s="17">
        <v>7.5</v>
      </c>
      <c r="L1257" s="20">
        <f t="shared" si="1568"/>
        <v>17.467549999999999</v>
      </c>
      <c r="M1257" s="20">
        <f t="shared" si="1569"/>
        <v>59.935416666666669</v>
      </c>
      <c r="N1257" s="16">
        <f t="shared" si="1570"/>
        <v>91194.128541209269</v>
      </c>
      <c r="O1257" s="16">
        <f t="shared" si="1571"/>
        <v>110909.59852619139</v>
      </c>
      <c r="P1257" s="22">
        <f t="shared" si="1564"/>
        <v>4.3362777816924964</v>
      </c>
      <c r="Q1257" s="11">
        <f t="shared" si="1565"/>
        <v>5807.9370306165547</v>
      </c>
      <c r="R1257" s="7">
        <f t="shared" ref="R1257:R1321" si="1573">R1256+1</f>
        <v>1237</v>
      </c>
      <c r="S1257" s="11">
        <f t="shared" si="1566"/>
        <v>7643.7522116764358</v>
      </c>
      <c r="T1257" s="11">
        <f t="shared" si="1567"/>
        <v>9936.877875179367</v>
      </c>
      <c r="U1257" s="4">
        <v>9</v>
      </c>
      <c r="AB1257" s="4">
        <f t="shared" si="1572"/>
        <v>9</v>
      </c>
      <c r="AC1257" s="3">
        <f t="shared" si="1496"/>
        <v>17</v>
      </c>
      <c r="AD1257" s="42">
        <f t="shared" si="1497"/>
        <v>28.053000000000001</v>
      </c>
      <c r="AE1257" s="3">
        <f t="shared" si="1498"/>
        <v>59</v>
      </c>
      <c r="AF1257" s="42">
        <f t="shared" si="1499"/>
        <v>56.125</v>
      </c>
      <c r="AJ1257" s="3">
        <v>8</v>
      </c>
      <c r="AK1257" s="3">
        <v>1</v>
      </c>
      <c r="AL1257" t="s">
        <v>404</v>
      </c>
    </row>
    <row r="1258" spans="1:38" x14ac:dyDescent="0.2">
      <c r="B1258" s="4">
        <v>6</v>
      </c>
      <c r="C1258" s="13" t="s">
        <v>1593</v>
      </c>
      <c r="D1258" s="8">
        <v>1593640</v>
      </c>
      <c r="E1258" s="8">
        <v>6648260</v>
      </c>
      <c r="F1258" s="23">
        <v>17</v>
      </c>
      <c r="G1258" s="10">
        <v>28</v>
      </c>
      <c r="H1258" s="38">
        <v>49.8</v>
      </c>
      <c r="I1258" s="8">
        <v>59</v>
      </c>
      <c r="J1258" s="8">
        <v>56</v>
      </c>
      <c r="K1258" s="17">
        <v>34.32</v>
      </c>
      <c r="L1258" s="20">
        <f t="shared" si="1568"/>
        <v>17.480499999999999</v>
      </c>
      <c r="M1258" s="20">
        <f t="shared" si="1569"/>
        <v>59.942866666666667</v>
      </c>
      <c r="N1258" s="16">
        <f t="shared" si="1570"/>
        <v>91166.728640485118</v>
      </c>
      <c r="O1258" s="16">
        <f t="shared" si="1571"/>
        <v>110909.94424691067</v>
      </c>
      <c r="P1258" s="22">
        <f t="shared" si="1564"/>
        <v>1.1000968139213931</v>
      </c>
      <c r="Q1258" s="11">
        <f t="shared" si="1565"/>
        <v>5809.0371274304762</v>
      </c>
      <c r="R1258" s="7">
        <f t="shared" si="1573"/>
        <v>1238</v>
      </c>
      <c r="S1258" s="11">
        <f t="shared" si="1566"/>
        <v>7639.0245908374927</v>
      </c>
      <c r="T1258" s="11">
        <f t="shared" si="1567"/>
        <v>9930.7319680887413</v>
      </c>
      <c r="U1258" s="4">
        <v>9</v>
      </c>
      <c r="AA1258" s="4">
        <v>9</v>
      </c>
      <c r="AB1258" s="4">
        <f t="shared" si="1572"/>
        <v>18</v>
      </c>
      <c r="AC1258" s="3">
        <f t="shared" ref="AC1258:AC1325" si="1574">F1258</f>
        <v>17</v>
      </c>
      <c r="AD1258" s="42">
        <f t="shared" ref="AD1258:AD1325" si="1575">G1258+H1258/60</f>
        <v>28.83</v>
      </c>
      <c r="AE1258" s="3">
        <f t="shared" ref="AE1258:AE1325" si="1576">I1258</f>
        <v>59</v>
      </c>
      <c r="AF1258" s="42">
        <f t="shared" ref="AF1258:AF1325" si="1577">J1258+K1258/60</f>
        <v>56.572000000000003</v>
      </c>
      <c r="AJ1258" s="3">
        <v>6</v>
      </c>
      <c r="AL1258" t="s">
        <v>134</v>
      </c>
    </row>
    <row r="1259" spans="1:38" x14ac:dyDescent="0.2">
      <c r="B1259" s="4">
        <v>7</v>
      </c>
      <c r="C1259" s="13" t="s">
        <v>1594</v>
      </c>
      <c r="D1259" s="29">
        <v>1594475</v>
      </c>
      <c r="E1259" s="29">
        <v>6647730</v>
      </c>
      <c r="F1259" s="23">
        <v>17</v>
      </c>
      <c r="G1259" s="10">
        <v>29</v>
      </c>
      <c r="H1259" s="38">
        <v>42.66</v>
      </c>
      <c r="I1259" s="8">
        <v>59</v>
      </c>
      <c r="J1259" s="8">
        <v>56</v>
      </c>
      <c r="K1259" s="17">
        <v>16.5</v>
      </c>
      <c r="L1259" s="20">
        <f t="shared" si="1568"/>
        <v>17.495183333333333</v>
      </c>
      <c r="M1259" s="20">
        <f t="shared" si="1569"/>
        <v>59.937916666666666</v>
      </c>
      <c r="N1259" s="16">
        <f t="shared" si="1570"/>
        <v>91137.941776355583</v>
      </c>
      <c r="O1259" s="16">
        <f t="shared" si="1571"/>
        <v>110910.26131205205</v>
      </c>
      <c r="P1259" s="22">
        <f t="shared" si="1564"/>
        <v>0.98900202224262412</v>
      </c>
      <c r="Q1259" s="11">
        <f t="shared" si="1565"/>
        <v>5810.026129452719</v>
      </c>
      <c r="R1259" s="7">
        <f t="shared" si="1573"/>
        <v>1239</v>
      </c>
      <c r="S1259" s="11">
        <f t="shared" si="1566"/>
        <v>7634.1586269160825</v>
      </c>
      <c r="T1259" s="11">
        <f t="shared" si="1567"/>
        <v>9924.4062149909078</v>
      </c>
      <c r="U1259" s="4">
        <v>9</v>
      </c>
      <c r="AB1259" s="4">
        <f t="shared" si="1572"/>
        <v>9</v>
      </c>
      <c r="AC1259" s="3">
        <f t="shared" si="1574"/>
        <v>17</v>
      </c>
      <c r="AD1259" s="42">
        <f t="shared" si="1575"/>
        <v>29.710999999999999</v>
      </c>
      <c r="AE1259" s="3">
        <f t="shared" si="1576"/>
        <v>59</v>
      </c>
      <c r="AF1259" s="42">
        <f t="shared" si="1577"/>
        <v>56.274999999999999</v>
      </c>
      <c r="AJ1259" s="3">
        <v>7</v>
      </c>
      <c r="AL1259" t="s">
        <v>117</v>
      </c>
    </row>
    <row r="1260" spans="1:38" x14ac:dyDescent="0.2">
      <c r="B1260" s="4">
        <v>7</v>
      </c>
      <c r="C1260" s="13" t="s">
        <v>2672</v>
      </c>
      <c r="D1260" s="29">
        <v>1594475</v>
      </c>
      <c r="E1260" s="29">
        <v>6647730</v>
      </c>
      <c r="F1260" s="23">
        <v>17</v>
      </c>
      <c r="G1260" s="10">
        <v>29</v>
      </c>
      <c r="H1260" s="38">
        <v>42.66</v>
      </c>
      <c r="I1260" s="8">
        <v>59</v>
      </c>
      <c r="J1260" s="8">
        <v>56</v>
      </c>
      <c r="K1260" s="17">
        <v>16.5</v>
      </c>
      <c r="L1260" s="20">
        <f t="shared" ref="L1260" si="1578">(H1260/60+G1260)/60+F1260</f>
        <v>17.495183333333333</v>
      </c>
      <c r="M1260" s="20">
        <f t="shared" ref="M1260" si="1579">(K1260/60+J1260)/60+I1260</f>
        <v>59.937916666666666</v>
      </c>
      <c r="N1260" s="16">
        <f t="shared" ref="N1260" si="1580">D1260/L1260</f>
        <v>91137.941776355583</v>
      </c>
      <c r="O1260" s="16">
        <f t="shared" ref="O1260" si="1581">E1260/M1260</f>
        <v>110910.26131205205</v>
      </c>
      <c r="P1260" s="22">
        <f t="shared" si="1564"/>
        <v>0</v>
      </c>
      <c r="Q1260" s="11">
        <f t="shared" si="1565"/>
        <v>5810.026129452719</v>
      </c>
      <c r="R1260" s="7">
        <f t="shared" si="1573"/>
        <v>1240</v>
      </c>
      <c r="S1260" s="11">
        <f t="shared" si="1566"/>
        <v>7628.002047378247</v>
      </c>
      <c r="T1260" s="11">
        <f t="shared" si="1567"/>
        <v>9916.402661591721</v>
      </c>
      <c r="U1260" s="4">
        <v>9</v>
      </c>
      <c r="AB1260" s="4">
        <f t="shared" ref="AB1260" si="1582">SUM(U1260:AA1260)</f>
        <v>9</v>
      </c>
      <c r="AC1260" s="3">
        <f t="shared" ref="AC1260" si="1583">F1260</f>
        <v>17</v>
      </c>
      <c r="AD1260" s="42">
        <f t="shared" ref="AD1260" si="1584">G1260+H1260/60</f>
        <v>29.710999999999999</v>
      </c>
      <c r="AE1260" s="3">
        <f t="shared" ref="AE1260" si="1585">I1260</f>
        <v>59</v>
      </c>
      <c r="AF1260" s="42">
        <f t="shared" ref="AF1260" si="1586">J1260+K1260/60</f>
        <v>56.274999999999999</v>
      </c>
      <c r="AJ1260" s="3">
        <v>7</v>
      </c>
      <c r="AL1260" t="s">
        <v>117</v>
      </c>
    </row>
    <row r="1261" spans="1:38" x14ac:dyDescent="0.2">
      <c r="B1261" s="4">
        <v>6</v>
      </c>
      <c r="C1261" s="13" t="s">
        <v>1595</v>
      </c>
      <c r="D1261" s="29">
        <v>1594793</v>
      </c>
      <c r="E1261" s="29">
        <v>6646969</v>
      </c>
      <c r="F1261" s="23">
        <v>17</v>
      </c>
      <c r="G1261" s="10">
        <v>30</v>
      </c>
      <c r="H1261" s="38">
        <v>1.92</v>
      </c>
      <c r="I1261" s="8">
        <v>59</v>
      </c>
      <c r="J1261" s="8">
        <v>55</v>
      </c>
      <c r="K1261" s="17">
        <v>51.66</v>
      </c>
      <c r="L1261" s="20">
        <f t="shared" si="1568"/>
        <v>17.500533333333333</v>
      </c>
      <c r="M1261" s="20">
        <f t="shared" si="1569"/>
        <v>59.931016666666665</v>
      </c>
      <c r="N1261" s="16">
        <f t="shared" si="1570"/>
        <v>91128.25132948329</v>
      </c>
      <c r="O1261" s="16">
        <f t="shared" si="1571"/>
        <v>110910.33274089293</v>
      </c>
      <c r="P1261" s="22">
        <f t="shared" si="1564"/>
        <v>0.82476966481557745</v>
      </c>
      <c r="Q1261" s="11">
        <f t="shared" si="1565"/>
        <v>5810.8508991175349</v>
      </c>
      <c r="R1261" s="7">
        <f t="shared" si="1573"/>
        <v>1241</v>
      </c>
      <c r="S1261" s="11">
        <f t="shared" si="1566"/>
        <v>7622.9373600026975</v>
      </c>
      <c r="T1261" s="11">
        <f t="shared" si="1567"/>
        <v>9909.8185680035076</v>
      </c>
      <c r="U1261" s="4">
        <v>9</v>
      </c>
      <c r="AB1261" s="4">
        <f t="shared" si="1572"/>
        <v>9</v>
      </c>
      <c r="AC1261" s="3">
        <f t="shared" si="1574"/>
        <v>17</v>
      </c>
      <c r="AD1261" s="42">
        <f t="shared" si="1575"/>
        <v>30.032</v>
      </c>
      <c r="AE1261" s="3">
        <f t="shared" si="1576"/>
        <v>59</v>
      </c>
      <c r="AF1261" s="42">
        <f t="shared" si="1577"/>
        <v>55.860999999999997</v>
      </c>
      <c r="AJ1261" s="3">
        <v>7</v>
      </c>
      <c r="AL1261" t="s">
        <v>33</v>
      </c>
    </row>
    <row r="1262" spans="1:38" x14ac:dyDescent="0.2">
      <c r="A1262" s="4">
        <v>1</v>
      </c>
      <c r="B1262" s="4">
        <v>9</v>
      </c>
      <c r="C1262" s="13" t="s">
        <v>1598</v>
      </c>
      <c r="D1262" s="8">
        <v>1596400</v>
      </c>
      <c r="E1262" s="8">
        <v>6646400</v>
      </c>
      <c r="F1262" s="23">
        <v>17</v>
      </c>
      <c r="G1262" s="10">
        <v>31</v>
      </c>
      <c r="H1262" s="38">
        <v>44.34</v>
      </c>
      <c r="I1262" s="8">
        <v>59</v>
      </c>
      <c r="J1262" s="8">
        <v>55</v>
      </c>
      <c r="K1262" s="17">
        <v>31.92</v>
      </c>
      <c r="L1262" s="20">
        <f t="shared" si="1568"/>
        <v>17.528983333333333</v>
      </c>
      <c r="M1262" s="20">
        <f t="shared" si="1569"/>
        <v>59.925533333333334</v>
      </c>
      <c r="N1262" s="16">
        <f t="shared" si="1570"/>
        <v>91072.024523194443</v>
      </c>
      <c r="O1262" s="16">
        <f t="shared" si="1571"/>
        <v>110910.98619063883</v>
      </c>
      <c r="P1262" s="22">
        <f t="shared" si="1564"/>
        <v>1.7047609803136627</v>
      </c>
      <c r="Q1262" s="11">
        <f t="shared" si="1565"/>
        <v>5812.5556600978489</v>
      </c>
      <c r="R1262" s="7">
        <f t="shared" si="1573"/>
        <v>1242</v>
      </c>
      <c r="S1262" s="11">
        <f t="shared" si="1566"/>
        <v>7619.0343113037825</v>
      </c>
      <c r="T1262" s="11">
        <f t="shared" si="1567"/>
        <v>9904.7446046949171</v>
      </c>
      <c r="W1262" s="4">
        <v>8</v>
      </c>
      <c r="AB1262" s="4">
        <f t="shared" si="1572"/>
        <v>8</v>
      </c>
      <c r="AC1262" s="3">
        <f t="shared" si="1574"/>
        <v>17</v>
      </c>
      <c r="AD1262" s="42">
        <f t="shared" si="1575"/>
        <v>31.739000000000001</v>
      </c>
      <c r="AE1262" s="3">
        <f t="shared" si="1576"/>
        <v>59</v>
      </c>
      <c r="AF1262" s="42">
        <f t="shared" si="1577"/>
        <v>55.531999999999996</v>
      </c>
      <c r="AJ1262" s="3">
        <v>9</v>
      </c>
      <c r="AK1262" s="3">
        <v>1</v>
      </c>
      <c r="AL1262" t="s">
        <v>612</v>
      </c>
    </row>
    <row r="1263" spans="1:38" x14ac:dyDescent="0.2">
      <c r="B1263" s="4">
        <v>9</v>
      </c>
      <c r="C1263" s="13" t="s">
        <v>1599</v>
      </c>
      <c r="D1263" s="29">
        <v>1599603</v>
      </c>
      <c r="E1263" s="29">
        <v>6647093</v>
      </c>
      <c r="F1263" s="23">
        <v>17</v>
      </c>
      <c r="G1263" s="10">
        <v>35</v>
      </c>
      <c r="H1263" s="38">
        <v>11.64</v>
      </c>
      <c r="I1263" s="8">
        <v>59</v>
      </c>
      <c r="J1263" s="8">
        <v>55</v>
      </c>
      <c r="K1263" s="17">
        <v>51.6</v>
      </c>
      <c r="L1263" s="20">
        <f t="shared" si="1568"/>
        <v>17.586566666666666</v>
      </c>
      <c r="M1263" s="20">
        <f t="shared" si="1569"/>
        <v>59.930999999999997</v>
      </c>
      <c r="N1263" s="16">
        <f t="shared" si="1570"/>
        <v>90955.956914084047</v>
      </c>
      <c r="O1263" s="16">
        <f t="shared" si="1571"/>
        <v>110912.43263085882</v>
      </c>
      <c r="P1263" s="22">
        <f t="shared" si="1564"/>
        <v>3.2771112278956904</v>
      </c>
      <c r="Q1263" s="11">
        <f t="shared" si="1565"/>
        <v>5815.8327713257449</v>
      </c>
      <c r="R1263" s="7">
        <f t="shared" si="1573"/>
        <v>1243</v>
      </c>
      <c r="S1263" s="11">
        <f t="shared" si="1566"/>
        <v>7617.1969040372587</v>
      </c>
      <c r="T1263" s="11">
        <f t="shared" si="1567"/>
        <v>9902.3559752484362</v>
      </c>
      <c r="U1263" s="4">
        <v>9</v>
      </c>
      <c r="AB1263" s="4">
        <f t="shared" si="1572"/>
        <v>9</v>
      </c>
      <c r="AC1263" s="3">
        <f t="shared" si="1574"/>
        <v>17</v>
      </c>
      <c r="AD1263" s="42">
        <f t="shared" si="1575"/>
        <v>35.194000000000003</v>
      </c>
      <c r="AE1263" s="3">
        <f t="shared" si="1576"/>
        <v>59</v>
      </c>
      <c r="AF1263" s="42">
        <f t="shared" si="1577"/>
        <v>55.86</v>
      </c>
      <c r="AJ1263" s="3">
        <v>9</v>
      </c>
      <c r="AK1263" s="3">
        <v>1</v>
      </c>
      <c r="AL1263" t="s">
        <v>14</v>
      </c>
    </row>
    <row r="1264" spans="1:38" x14ac:dyDescent="0.2">
      <c r="A1264" s="4">
        <v>1</v>
      </c>
      <c r="B1264" s="4">
        <v>8</v>
      </c>
      <c r="C1264" s="13" t="s">
        <v>1600</v>
      </c>
      <c r="D1264" s="29">
        <v>1597665</v>
      </c>
      <c r="E1264" s="29">
        <v>6647322</v>
      </c>
      <c r="F1264" s="23">
        <v>17</v>
      </c>
      <c r="G1264" s="10">
        <v>33</v>
      </c>
      <c r="H1264" s="38">
        <v>7.26</v>
      </c>
      <c r="I1264" s="8">
        <v>59</v>
      </c>
      <c r="J1264" s="8">
        <v>56</v>
      </c>
      <c r="K1264" s="17">
        <v>0.66</v>
      </c>
      <c r="L1264" s="20">
        <f t="shared" si="1568"/>
        <v>17.552016666666667</v>
      </c>
      <c r="M1264" s="20">
        <f t="shared" si="1569"/>
        <v>59.933516666666669</v>
      </c>
      <c r="N1264" s="16">
        <f t="shared" si="1570"/>
        <v>91024.583120078314</v>
      </c>
      <c r="O1264" s="16">
        <f t="shared" si="1571"/>
        <v>110911.59621035641</v>
      </c>
      <c r="P1264" s="22">
        <f t="shared" si="1564"/>
        <v>1.9514827695882944</v>
      </c>
      <c r="Q1264" s="11">
        <f t="shared" si="1565"/>
        <v>5817.7842540953334</v>
      </c>
      <c r="R1264" s="7">
        <f t="shared" si="1573"/>
        <v>1244</v>
      </c>
      <c r="S1264" s="11">
        <f t="shared" si="1566"/>
        <v>7613.627625134407</v>
      </c>
      <c r="T1264" s="11">
        <f t="shared" si="1567"/>
        <v>9897.7159126747301</v>
      </c>
      <c r="AB1264" s="4">
        <f t="shared" si="1572"/>
        <v>0</v>
      </c>
      <c r="AC1264" s="3">
        <f t="shared" si="1574"/>
        <v>17</v>
      </c>
      <c r="AD1264" s="42">
        <f t="shared" si="1575"/>
        <v>33.121000000000002</v>
      </c>
      <c r="AE1264" s="3">
        <f t="shared" si="1576"/>
        <v>59</v>
      </c>
      <c r="AF1264" s="42">
        <f t="shared" si="1577"/>
        <v>56.011000000000003</v>
      </c>
      <c r="AJ1264" s="3">
        <v>8</v>
      </c>
      <c r="AL1264" t="s">
        <v>296</v>
      </c>
    </row>
    <row r="1265" spans="1:38" x14ac:dyDescent="0.2">
      <c r="B1265" s="4">
        <v>6</v>
      </c>
      <c r="C1265" s="13" t="s">
        <v>1601</v>
      </c>
      <c r="D1265" s="8">
        <v>1598350</v>
      </c>
      <c r="E1265" s="8">
        <v>6648730</v>
      </c>
      <c r="F1265" s="23">
        <v>17</v>
      </c>
      <c r="G1265" s="10">
        <v>33</v>
      </c>
      <c r="H1265" s="38">
        <v>53.76</v>
      </c>
      <c r="I1265" s="8">
        <v>59</v>
      </c>
      <c r="J1265" s="8">
        <v>56</v>
      </c>
      <c r="K1265" s="17">
        <v>45.54</v>
      </c>
      <c r="L1265" s="20">
        <f t="shared" si="1568"/>
        <v>17.564933333333332</v>
      </c>
      <c r="M1265" s="20">
        <f t="shared" si="1569"/>
        <v>59.945983333333331</v>
      </c>
      <c r="N1265" s="16">
        <f t="shared" si="1570"/>
        <v>90996.64483022994</v>
      </c>
      <c r="O1265" s="16">
        <f t="shared" si="1571"/>
        <v>110912.01829202347</v>
      </c>
      <c r="P1265" s="22">
        <f t="shared" si="1564"/>
        <v>1.5657870225544726</v>
      </c>
      <c r="Q1265" s="11">
        <f t="shared" si="1565"/>
        <v>5819.3500411178875</v>
      </c>
      <c r="R1265" s="7">
        <f t="shared" si="1573"/>
        <v>1245</v>
      </c>
      <c r="S1265" s="11">
        <f t="shared" si="1566"/>
        <v>7609.5597324818646</v>
      </c>
      <c r="T1265" s="11">
        <f t="shared" si="1567"/>
        <v>9892.4276522264245</v>
      </c>
      <c r="U1265" s="4">
        <v>8</v>
      </c>
      <c r="AB1265" s="4">
        <f t="shared" si="1572"/>
        <v>8</v>
      </c>
      <c r="AC1265" s="3">
        <f t="shared" si="1574"/>
        <v>17</v>
      </c>
      <c r="AD1265" s="42">
        <f t="shared" si="1575"/>
        <v>33.896000000000001</v>
      </c>
      <c r="AE1265" s="3">
        <f t="shared" si="1576"/>
        <v>59</v>
      </c>
      <c r="AF1265" s="42">
        <f t="shared" si="1577"/>
        <v>56.759</v>
      </c>
      <c r="AJ1265" s="3">
        <v>8</v>
      </c>
      <c r="AL1265" t="s">
        <v>2673</v>
      </c>
    </row>
    <row r="1266" spans="1:38" x14ac:dyDescent="0.2">
      <c r="B1266" s="4">
        <v>9</v>
      </c>
      <c r="C1266" s="13" t="s">
        <v>1602</v>
      </c>
      <c r="D1266" s="29">
        <v>1597440</v>
      </c>
      <c r="E1266" s="29">
        <v>6648050</v>
      </c>
      <c r="F1266" s="23">
        <v>17</v>
      </c>
      <c r="G1266" s="10">
        <v>32</v>
      </c>
      <c r="H1266" s="38">
        <v>54.06</v>
      </c>
      <c r="I1266" s="8">
        <v>59</v>
      </c>
      <c r="J1266" s="8">
        <v>56</v>
      </c>
      <c r="K1266" s="17">
        <v>24.36</v>
      </c>
      <c r="L1266" s="20">
        <f t="shared" si="1568"/>
        <v>17.548349999999999</v>
      </c>
      <c r="M1266" s="20">
        <f t="shared" si="1569"/>
        <v>59.940100000000001</v>
      </c>
      <c r="N1266" s="16">
        <f t="shared" si="1570"/>
        <v>91030.780671687084</v>
      </c>
      <c r="O1266" s="16">
        <f t="shared" si="1571"/>
        <v>110911.56004077404</v>
      </c>
      <c r="P1266" s="22">
        <f t="shared" si="1564"/>
        <v>1.1360017605620161</v>
      </c>
      <c r="Q1266" s="11">
        <f t="shared" si="1565"/>
        <v>5820.4860428784496</v>
      </c>
      <c r="R1266" s="7">
        <f t="shared" si="1573"/>
        <v>1246</v>
      </c>
      <c r="S1266" s="11">
        <f t="shared" si="1566"/>
        <v>7604.9368200691133</v>
      </c>
      <c r="T1266" s="11">
        <f t="shared" si="1567"/>
        <v>9886.4178660898469</v>
      </c>
      <c r="U1266" s="4">
        <v>9</v>
      </c>
      <c r="V1266" s="4">
        <v>9</v>
      </c>
      <c r="AB1266" s="4">
        <f>SUM(U1266:AA1266)+AB1267</f>
        <v>36</v>
      </c>
      <c r="AC1266" s="3">
        <f t="shared" si="1574"/>
        <v>17</v>
      </c>
      <c r="AD1266" s="42">
        <f t="shared" si="1575"/>
        <v>32.901000000000003</v>
      </c>
      <c r="AE1266" s="3">
        <f t="shared" si="1576"/>
        <v>59</v>
      </c>
      <c r="AF1266" s="42">
        <f t="shared" si="1577"/>
        <v>56.405999999999999</v>
      </c>
      <c r="AJ1266" s="3">
        <v>8</v>
      </c>
      <c r="AK1266" s="3">
        <v>1</v>
      </c>
      <c r="AL1266" t="s">
        <v>403</v>
      </c>
    </row>
    <row r="1267" spans="1:38" x14ac:dyDescent="0.2">
      <c r="B1267" s="4">
        <v>9</v>
      </c>
      <c r="C1267" s="13" t="s">
        <v>1603</v>
      </c>
      <c r="D1267" s="29">
        <v>1597440</v>
      </c>
      <c r="E1267" s="29">
        <v>6648050</v>
      </c>
      <c r="F1267" s="23">
        <v>17</v>
      </c>
      <c r="G1267" s="10">
        <v>32</v>
      </c>
      <c r="H1267" s="38">
        <v>54.06</v>
      </c>
      <c r="I1267" s="8">
        <v>59</v>
      </c>
      <c r="J1267" s="8">
        <v>56</v>
      </c>
      <c r="K1267" s="17">
        <v>24.36</v>
      </c>
      <c r="L1267" s="20">
        <f t="shared" si="1568"/>
        <v>17.548349999999999</v>
      </c>
      <c r="M1267" s="20">
        <f t="shared" si="1569"/>
        <v>59.940100000000001</v>
      </c>
      <c r="N1267" s="16">
        <f t="shared" si="1570"/>
        <v>91030.780671687084</v>
      </c>
      <c r="O1267" s="16">
        <f t="shared" si="1571"/>
        <v>110911.56004077404</v>
      </c>
      <c r="P1267" s="22">
        <f t="shared" si="1564"/>
        <v>0</v>
      </c>
      <c r="Q1267" s="11">
        <f t="shared" si="1565"/>
        <v>5820.4860428784496</v>
      </c>
      <c r="R1267" s="7">
        <f t="shared" si="1573"/>
        <v>1247</v>
      </c>
      <c r="S1267" s="11">
        <f t="shared" si="1566"/>
        <v>7598.8382340065082</v>
      </c>
      <c r="T1267" s="11">
        <f t="shared" si="1567"/>
        <v>9878.4897042084613</v>
      </c>
      <c r="U1267" s="4">
        <v>9</v>
      </c>
      <c r="V1267" s="4">
        <v>9</v>
      </c>
      <c r="AB1267" s="4">
        <f t="shared" si="1572"/>
        <v>18</v>
      </c>
      <c r="AC1267" s="3">
        <f t="shared" si="1574"/>
        <v>17</v>
      </c>
      <c r="AD1267" s="42">
        <f t="shared" si="1575"/>
        <v>32.901000000000003</v>
      </c>
      <c r="AE1267" s="3">
        <f t="shared" si="1576"/>
        <v>59</v>
      </c>
      <c r="AF1267" s="42">
        <f t="shared" si="1577"/>
        <v>56.405999999999999</v>
      </c>
      <c r="AJ1267" s="3">
        <v>8</v>
      </c>
      <c r="AK1267" s="3">
        <v>1</v>
      </c>
      <c r="AL1267" t="s">
        <v>403</v>
      </c>
    </row>
    <row r="1268" spans="1:38" x14ac:dyDescent="0.2">
      <c r="B1268" s="4">
        <v>9</v>
      </c>
      <c r="C1268" s="13" t="s">
        <v>1604</v>
      </c>
      <c r="D1268" s="29">
        <v>1596352</v>
      </c>
      <c r="E1268" s="29">
        <v>6648692</v>
      </c>
      <c r="F1268" s="23">
        <v>17</v>
      </c>
      <c r="G1268" s="10">
        <v>31</v>
      </c>
      <c r="H1268" s="38">
        <v>45.06</v>
      </c>
      <c r="I1268" s="8">
        <v>59</v>
      </c>
      <c r="J1268" s="8">
        <v>56</v>
      </c>
      <c r="K1268" s="17">
        <v>46.02</v>
      </c>
      <c r="L1268" s="20">
        <f t="shared" si="1568"/>
        <v>17.529183333333332</v>
      </c>
      <c r="M1268" s="20">
        <f t="shared" si="1569"/>
        <v>59.946116666666668</v>
      </c>
      <c r="N1268" s="16">
        <f t="shared" si="1570"/>
        <v>91068.247142146764</v>
      </c>
      <c r="O1268" s="16">
        <f t="shared" si="1571"/>
        <v>110911.13769671485</v>
      </c>
      <c r="P1268" s="22">
        <f t="shared" si="1564"/>
        <v>1.2632925235273103</v>
      </c>
      <c r="Q1268" s="11">
        <f t="shared" si="1565"/>
        <v>5821.7493354019771</v>
      </c>
      <c r="R1268" s="7">
        <f t="shared" si="1573"/>
        <v>1248</v>
      </c>
      <c r="S1268" s="11">
        <f t="shared" si="1566"/>
        <v>7594.3973702198873</v>
      </c>
      <c r="T1268" s="11">
        <f t="shared" si="1567"/>
        <v>9872.716581285853</v>
      </c>
      <c r="AB1268" s="4">
        <f t="shared" si="1572"/>
        <v>0</v>
      </c>
      <c r="AC1268" s="3">
        <f t="shared" si="1574"/>
        <v>17</v>
      </c>
      <c r="AD1268" s="42">
        <f t="shared" si="1575"/>
        <v>31.751000000000001</v>
      </c>
      <c r="AE1268" s="3">
        <f t="shared" si="1576"/>
        <v>59</v>
      </c>
      <c r="AF1268" s="42">
        <f t="shared" si="1577"/>
        <v>56.767000000000003</v>
      </c>
      <c r="AJ1268" s="3">
        <v>9</v>
      </c>
      <c r="AK1268" s="3" t="s">
        <v>2296</v>
      </c>
      <c r="AL1268" t="s">
        <v>489</v>
      </c>
    </row>
    <row r="1269" spans="1:38" x14ac:dyDescent="0.2">
      <c r="B1269" s="4">
        <v>8</v>
      </c>
      <c r="C1269" s="13" t="s">
        <v>2982</v>
      </c>
      <c r="D1269" s="29">
        <v>1596352</v>
      </c>
      <c r="E1269" s="29">
        <v>6648692</v>
      </c>
      <c r="F1269" s="23"/>
      <c r="G1269" s="10"/>
      <c r="H1269" s="38"/>
      <c r="I1269" s="8"/>
      <c r="J1269" s="8"/>
      <c r="K1269" s="17"/>
      <c r="L1269" s="20"/>
      <c r="M1269" s="20"/>
      <c r="N1269" s="16"/>
      <c r="O1269" s="16"/>
      <c r="P1269" s="22">
        <f t="shared" si="1564"/>
        <v>0</v>
      </c>
      <c r="Q1269" s="11">
        <f t="shared" si="1565"/>
        <v>5821.7493354019771</v>
      </c>
      <c r="R1269" s="7">
        <f t="shared" si="1573"/>
        <v>1249</v>
      </c>
      <c r="S1269" s="11">
        <f t="shared" si="1566"/>
        <v>7588.3169880179494</v>
      </c>
      <c r="T1269" s="11">
        <f t="shared" si="1567"/>
        <v>9864.8120844233345</v>
      </c>
      <c r="AB1269" s="4">
        <f t="shared" ref="AB1269" si="1587">SUM(U1269:AA1269)</f>
        <v>0</v>
      </c>
      <c r="AC1269" s="3">
        <f t="shared" ref="AC1269" si="1588">F1269</f>
        <v>0</v>
      </c>
      <c r="AD1269" s="42">
        <f t="shared" ref="AD1269" si="1589">G1269+H1269/60</f>
        <v>0</v>
      </c>
      <c r="AE1269" s="3">
        <f t="shared" ref="AE1269" si="1590">I1269</f>
        <v>0</v>
      </c>
      <c r="AF1269" s="42">
        <f t="shared" ref="AF1269" si="1591">J1269+K1269/60</f>
        <v>0</v>
      </c>
      <c r="AJ1269" s="3">
        <v>9</v>
      </c>
      <c r="AK1269" s="3" t="s">
        <v>2296</v>
      </c>
      <c r="AL1269" t="s">
        <v>489</v>
      </c>
    </row>
    <row r="1270" spans="1:38" x14ac:dyDescent="0.2">
      <c r="B1270" s="4">
        <v>9</v>
      </c>
      <c r="C1270" s="13" t="s">
        <v>1605</v>
      </c>
      <c r="D1270" s="29">
        <v>1596117</v>
      </c>
      <c r="E1270" s="29">
        <v>6649623</v>
      </c>
      <c r="F1270" s="23">
        <v>17</v>
      </c>
      <c r="G1270" s="10">
        <v>31</v>
      </c>
      <c r="H1270" s="38">
        <v>31.5</v>
      </c>
      <c r="I1270" s="8">
        <v>59</v>
      </c>
      <c r="J1270" s="8">
        <v>57</v>
      </c>
      <c r="K1270" s="17">
        <v>16.260000000000002</v>
      </c>
      <c r="L1270" s="20">
        <f t="shared" si="1568"/>
        <v>17.525416666666665</v>
      </c>
      <c r="M1270" s="20">
        <f t="shared" si="1569"/>
        <v>59.954516666666663</v>
      </c>
      <c r="N1270" s="16">
        <f t="shared" si="1570"/>
        <v>91074.410974536993</v>
      </c>
      <c r="O1270" s="16">
        <f t="shared" si="1571"/>
        <v>110911.12679584052</v>
      </c>
      <c r="P1270" s="22">
        <f t="shared" si="1564"/>
        <v>0.96020102062016155</v>
      </c>
      <c r="Q1270" s="11">
        <f t="shared" si="1565"/>
        <v>5822.709536422597</v>
      </c>
      <c r="R1270" s="7">
        <f t="shared" si="1573"/>
        <v>1250</v>
      </c>
      <c r="S1270" s="11">
        <f t="shared" si="1566"/>
        <v>7583.4969002367898</v>
      </c>
      <c r="T1270" s="11">
        <f t="shared" si="1567"/>
        <v>9858.5459703078268</v>
      </c>
      <c r="V1270" s="4">
        <v>9</v>
      </c>
      <c r="W1270" s="4">
        <v>9</v>
      </c>
      <c r="AB1270" s="4">
        <f t="shared" si="1572"/>
        <v>18</v>
      </c>
      <c r="AC1270" s="3">
        <f t="shared" si="1574"/>
        <v>17</v>
      </c>
      <c r="AD1270" s="42">
        <f t="shared" si="1575"/>
        <v>31.524999999999999</v>
      </c>
      <c r="AE1270" s="3">
        <f t="shared" si="1576"/>
        <v>59</v>
      </c>
      <c r="AF1270" s="42">
        <f t="shared" si="1577"/>
        <v>57.271000000000001</v>
      </c>
      <c r="AJ1270" s="3">
        <v>9</v>
      </c>
      <c r="AK1270" s="3">
        <v>2</v>
      </c>
      <c r="AL1270" t="s">
        <v>328</v>
      </c>
    </row>
    <row r="1271" spans="1:38" x14ac:dyDescent="0.2">
      <c r="A1271" s="4">
        <v>1</v>
      </c>
      <c r="B1271" s="4">
        <v>9</v>
      </c>
      <c r="C1271" s="13" t="s">
        <v>1606</v>
      </c>
      <c r="D1271" s="29">
        <v>1596336</v>
      </c>
      <c r="E1271" s="29">
        <v>6650154</v>
      </c>
      <c r="F1271" s="23">
        <v>17</v>
      </c>
      <c r="G1271" s="10">
        <v>31</v>
      </c>
      <c r="H1271" s="38">
        <v>46.5</v>
      </c>
      <c r="I1271" s="8">
        <v>59</v>
      </c>
      <c r="J1271" s="8">
        <v>57</v>
      </c>
      <c r="K1271" s="17">
        <v>33.24</v>
      </c>
      <c r="L1271" s="20">
        <f t="shared" si="1568"/>
        <v>17.529583333333335</v>
      </c>
      <c r="M1271" s="20">
        <f t="shared" si="1569"/>
        <v>59.95923333333333</v>
      </c>
      <c r="N1271" s="16">
        <f t="shared" si="1570"/>
        <v>91065.256352356722</v>
      </c>
      <c r="O1271" s="16">
        <f t="shared" si="1571"/>
        <v>110911.25803810034</v>
      </c>
      <c r="P1271" s="22">
        <f t="shared" si="1564"/>
        <v>0.57438837035580725</v>
      </c>
      <c r="Q1271" s="11">
        <f t="shared" si="1565"/>
        <v>5823.2839247929533</v>
      </c>
      <c r="R1271" s="7">
        <f t="shared" si="1573"/>
        <v>1251</v>
      </c>
      <c r="S1271" s="11">
        <f t="shared" si="1566"/>
        <v>7578.1824377001831</v>
      </c>
      <c r="T1271" s="11">
        <f t="shared" si="1567"/>
        <v>9851.6371690102387</v>
      </c>
      <c r="U1271" s="4">
        <v>9</v>
      </c>
      <c r="V1271" s="4">
        <v>7</v>
      </c>
      <c r="W1271" s="4">
        <v>9</v>
      </c>
      <c r="AB1271" s="4">
        <f t="shared" si="1572"/>
        <v>25</v>
      </c>
      <c r="AC1271" s="3">
        <f t="shared" si="1574"/>
        <v>17</v>
      </c>
      <c r="AD1271" s="42">
        <f t="shared" si="1575"/>
        <v>31.774999999999999</v>
      </c>
      <c r="AE1271" s="3">
        <f t="shared" si="1576"/>
        <v>59</v>
      </c>
      <c r="AF1271" s="42">
        <f t="shared" si="1577"/>
        <v>57.554000000000002</v>
      </c>
      <c r="AJ1271" s="3">
        <v>9</v>
      </c>
      <c r="AK1271" s="3">
        <v>2</v>
      </c>
      <c r="AL1271" t="s">
        <v>273</v>
      </c>
    </row>
    <row r="1272" spans="1:38" x14ac:dyDescent="0.2">
      <c r="B1272" s="4">
        <v>9</v>
      </c>
      <c r="C1272" s="13" t="s">
        <v>1607</v>
      </c>
      <c r="D1272" s="29">
        <v>1598361</v>
      </c>
      <c r="E1272" s="29">
        <v>6651635</v>
      </c>
      <c r="F1272" s="23">
        <v>17</v>
      </c>
      <c r="G1272" s="10">
        <v>33</v>
      </c>
      <c r="H1272" s="38">
        <v>59.46</v>
      </c>
      <c r="I1272" s="8">
        <v>59</v>
      </c>
      <c r="J1272" s="8">
        <v>58</v>
      </c>
      <c r="K1272" s="17">
        <v>19.38</v>
      </c>
      <c r="L1272" s="20">
        <f t="shared" si="1568"/>
        <v>17.566516666666665</v>
      </c>
      <c r="M1272" s="20">
        <f t="shared" si="1569"/>
        <v>59.972050000000003</v>
      </c>
      <c r="N1272" s="16">
        <f t="shared" si="1570"/>
        <v>90989.069166624773</v>
      </c>
      <c r="O1272" s="16">
        <f t="shared" si="1571"/>
        <v>110912.24995643804</v>
      </c>
      <c r="P1272" s="22">
        <f t="shared" si="1564"/>
        <v>2.5087817760817699</v>
      </c>
      <c r="Q1272" s="11">
        <f t="shared" si="1565"/>
        <v>5825.7927065690346</v>
      </c>
      <c r="R1272" s="7">
        <f t="shared" si="1573"/>
        <v>1252</v>
      </c>
      <c r="S1272" s="11">
        <f t="shared" si="1566"/>
        <v>7575.3917941648469</v>
      </c>
      <c r="T1272" s="11">
        <f t="shared" si="1567"/>
        <v>9848.0093324143018</v>
      </c>
      <c r="AB1272" s="4">
        <f t="shared" si="1572"/>
        <v>0</v>
      </c>
      <c r="AC1272" s="3">
        <f t="shared" si="1574"/>
        <v>17</v>
      </c>
      <c r="AD1272" s="42">
        <f t="shared" si="1575"/>
        <v>33.991</v>
      </c>
      <c r="AE1272" s="3">
        <f t="shared" si="1576"/>
        <v>59</v>
      </c>
      <c r="AF1272" s="42">
        <f t="shared" si="1577"/>
        <v>58.323</v>
      </c>
      <c r="AJ1272" s="3">
        <v>8</v>
      </c>
      <c r="AK1272" s="3" t="s">
        <v>2998</v>
      </c>
      <c r="AL1272" t="s">
        <v>17</v>
      </c>
    </row>
    <row r="1273" spans="1:38" x14ac:dyDescent="0.2">
      <c r="B1273" s="4">
        <v>9</v>
      </c>
      <c r="C1273" s="13" t="s">
        <v>1608</v>
      </c>
      <c r="D1273" s="29">
        <v>1596195</v>
      </c>
      <c r="E1273" s="29">
        <v>6652922</v>
      </c>
      <c r="F1273" s="23">
        <v>17</v>
      </c>
      <c r="G1273" s="10">
        <v>31</v>
      </c>
      <c r="H1273" s="38">
        <v>42.06</v>
      </c>
      <c r="I1273" s="8">
        <v>59</v>
      </c>
      <c r="J1273" s="8">
        <v>59</v>
      </c>
      <c r="K1273" s="17">
        <v>2.76</v>
      </c>
      <c r="L1273" s="20">
        <f t="shared" si="1568"/>
        <v>17.52835</v>
      </c>
      <c r="M1273" s="20">
        <f t="shared" si="1569"/>
        <v>59.984099999999998</v>
      </c>
      <c r="N1273" s="16">
        <f t="shared" si="1570"/>
        <v>91063.619793078076</v>
      </c>
      <c r="O1273" s="16">
        <f t="shared" si="1571"/>
        <v>110911.42486092148</v>
      </c>
      <c r="P1273" s="22">
        <f t="shared" si="1564"/>
        <v>2.519508880714652</v>
      </c>
      <c r="Q1273" s="11">
        <f t="shared" si="1565"/>
        <v>5828.3122154497496</v>
      </c>
      <c r="R1273" s="7">
        <f t="shared" si="1573"/>
        <v>1253</v>
      </c>
      <c r="S1273" s="11">
        <f t="shared" si="1566"/>
        <v>7572.6195424997541</v>
      </c>
      <c r="T1273" s="11">
        <f t="shared" si="1567"/>
        <v>9844.4054052496813</v>
      </c>
      <c r="AB1273" s="4">
        <f t="shared" si="1572"/>
        <v>0</v>
      </c>
      <c r="AC1273" s="3">
        <f t="shared" si="1574"/>
        <v>17</v>
      </c>
      <c r="AD1273" s="42">
        <f t="shared" si="1575"/>
        <v>31.701000000000001</v>
      </c>
      <c r="AE1273" s="3">
        <f t="shared" si="1576"/>
        <v>59</v>
      </c>
      <c r="AF1273" s="42">
        <f t="shared" si="1577"/>
        <v>59.045999999999999</v>
      </c>
      <c r="AJ1273" s="3">
        <v>7</v>
      </c>
      <c r="AL1273" t="s">
        <v>435</v>
      </c>
    </row>
    <row r="1274" spans="1:38" x14ac:dyDescent="0.2">
      <c r="B1274" s="4">
        <v>9</v>
      </c>
      <c r="C1274" s="13" t="s">
        <v>1609</v>
      </c>
      <c r="D1274" s="29">
        <v>1596327</v>
      </c>
      <c r="E1274" s="29">
        <v>6655976</v>
      </c>
      <c r="F1274" s="23">
        <v>17</v>
      </c>
      <c r="G1274" s="10">
        <v>31</v>
      </c>
      <c r="H1274" s="38">
        <v>55.74</v>
      </c>
      <c r="I1274" s="8">
        <v>60</v>
      </c>
      <c r="J1274" s="8">
        <v>0</v>
      </c>
      <c r="K1274" s="17">
        <v>41.28</v>
      </c>
      <c r="L1274" s="20">
        <f t="shared" si="1568"/>
        <v>17.532150000000001</v>
      </c>
      <c r="M1274" s="20">
        <f t="shared" si="1569"/>
        <v>60.011466666666664</v>
      </c>
      <c r="N1274" s="16">
        <f t="shared" si="1570"/>
        <v>91051.411264448456</v>
      </c>
      <c r="O1274" s="16">
        <f t="shared" si="1571"/>
        <v>110911.73686806521</v>
      </c>
      <c r="P1274" s="22">
        <f t="shared" si="1564"/>
        <v>3.0568513212127275</v>
      </c>
      <c r="Q1274" s="11">
        <f t="shared" si="1565"/>
        <v>5831.3690667709625</v>
      </c>
      <c r="R1274" s="7">
        <f t="shared" si="1573"/>
        <v>1254</v>
      </c>
      <c r="S1274" s="11">
        <f t="shared" si="1566"/>
        <v>7570.5493147552843</v>
      </c>
      <c r="T1274" s="11">
        <f t="shared" si="1567"/>
        <v>9841.7141091818703</v>
      </c>
      <c r="AB1274" s="4">
        <f t="shared" si="1572"/>
        <v>0</v>
      </c>
      <c r="AC1274" s="3">
        <f t="shared" si="1574"/>
        <v>17</v>
      </c>
      <c r="AD1274" s="42">
        <f t="shared" si="1575"/>
        <v>31.928999999999998</v>
      </c>
      <c r="AE1274" s="3">
        <f t="shared" si="1576"/>
        <v>60</v>
      </c>
      <c r="AF1274" s="42">
        <f t="shared" si="1577"/>
        <v>0.68800000000000006</v>
      </c>
      <c r="AJ1274" s="3">
        <v>9</v>
      </c>
      <c r="AK1274" s="3">
        <v>1</v>
      </c>
      <c r="AL1274" t="s">
        <v>196</v>
      </c>
    </row>
    <row r="1275" spans="1:38" x14ac:dyDescent="0.2">
      <c r="B1275" s="4">
        <v>7</v>
      </c>
      <c r="C1275" s="13" t="s">
        <v>1610</v>
      </c>
      <c r="D1275" s="29">
        <v>1590471</v>
      </c>
      <c r="E1275" s="29">
        <v>6656020</v>
      </c>
      <c r="F1275" s="23">
        <v>17</v>
      </c>
      <c r="G1275" s="10">
        <v>25</v>
      </c>
      <c r="H1275" s="38">
        <v>38.04</v>
      </c>
      <c r="I1275" s="8">
        <v>60</v>
      </c>
      <c r="J1275" s="8">
        <v>0</v>
      </c>
      <c r="K1275" s="17">
        <v>47.46</v>
      </c>
      <c r="L1275" s="20">
        <f t="shared" si="1568"/>
        <v>17.427233333333334</v>
      </c>
      <c r="M1275" s="20">
        <f t="shared" si="1569"/>
        <v>60.01318333333333</v>
      </c>
      <c r="N1275" s="16">
        <f t="shared" si="1570"/>
        <v>91263.539632414395</v>
      </c>
      <c r="O1275" s="16">
        <f t="shared" si="1571"/>
        <v>110909.29742937039</v>
      </c>
      <c r="P1275" s="22">
        <f t="shared" si="1564"/>
        <v>5.8561652982134991</v>
      </c>
      <c r="Q1275" s="11">
        <f t="shared" si="1565"/>
        <v>5837.2252320691759</v>
      </c>
      <c r="R1275" s="7">
        <f t="shared" si="1573"/>
        <v>1255</v>
      </c>
      <c r="S1275" s="11">
        <f t="shared" si="1566"/>
        <v>7572.113687496907</v>
      </c>
      <c r="T1275" s="11">
        <f t="shared" si="1567"/>
        <v>9843.7477937459789</v>
      </c>
      <c r="AB1275" s="4">
        <f t="shared" si="1572"/>
        <v>0</v>
      </c>
      <c r="AC1275" s="3">
        <f t="shared" si="1574"/>
        <v>17</v>
      </c>
      <c r="AD1275" s="42">
        <f t="shared" si="1575"/>
        <v>25.634</v>
      </c>
      <c r="AE1275" s="3">
        <f t="shared" si="1576"/>
        <v>60</v>
      </c>
      <c r="AF1275" s="42">
        <f t="shared" si="1577"/>
        <v>0.79100000000000004</v>
      </c>
      <c r="AJ1275" s="3">
        <v>9</v>
      </c>
      <c r="AK1275" s="3" t="s">
        <v>2998</v>
      </c>
      <c r="AL1275" t="s">
        <v>258</v>
      </c>
    </row>
    <row r="1276" spans="1:38" x14ac:dyDescent="0.2">
      <c r="B1276" s="4">
        <v>7</v>
      </c>
      <c r="C1276" s="13" t="s">
        <v>1611</v>
      </c>
      <c r="D1276" s="29">
        <v>1593609</v>
      </c>
      <c r="E1276" s="29">
        <v>6659381</v>
      </c>
      <c r="F1276" s="23">
        <v>17</v>
      </c>
      <c r="G1276" s="10">
        <v>29</v>
      </c>
      <c r="H1276" s="38">
        <v>5.94</v>
      </c>
      <c r="I1276" s="8">
        <v>60</v>
      </c>
      <c r="J1276" s="8">
        <v>2</v>
      </c>
      <c r="K1276" s="17">
        <v>33.54</v>
      </c>
      <c r="L1276" s="20">
        <f t="shared" si="1568"/>
        <v>17.484983333333332</v>
      </c>
      <c r="M1276" s="20">
        <f t="shared" si="1569"/>
        <v>60.042650000000002</v>
      </c>
      <c r="N1276" s="16">
        <f t="shared" si="1570"/>
        <v>91141.579584004954</v>
      </c>
      <c r="O1276" s="16">
        <f t="shared" si="1571"/>
        <v>110910.84420824196</v>
      </c>
      <c r="P1276" s="22">
        <f t="shared" si="1564"/>
        <v>4.5981914923152125</v>
      </c>
      <c r="Q1276" s="11">
        <f t="shared" si="1565"/>
        <v>5841.8234235614909</v>
      </c>
      <c r="R1276" s="7">
        <f t="shared" si="1573"/>
        <v>1256</v>
      </c>
      <c r="S1276" s="11">
        <f t="shared" si="1566"/>
        <v>7572.0450107946717</v>
      </c>
      <c r="T1276" s="11">
        <f t="shared" si="1567"/>
        <v>9843.6585140330735</v>
      </c>
      <c r="W1276" s="4">
        <v>8</v>
      </c>
      <c r="AB1276" s="4">
        <f t="shared" si="1572"/>
        <v>8</v>
      </c>
      <c r="AC1276" s="3">
        <f t="shared" si="1574"/>
        <v>17</v>
      </c>
      <c r="AD1276" s="42">
        <f t="shared" si="1575"/>
        <v>29.099</v>
      </c>
      <c r="AE1276" s="3">
        <f t="shared" si="1576"/>
        <v>60</v>
      </c>
      <c r="AF1276" s="42">
        <f t="shared" si="1577"/>
        <v>2.5590000000000002</v>
      </c>
      <c r="AJ1276" s="3">
        <v>7</v>
      </c>
      <c r="AL1276" t="s">
        <v>381</v>
      </c>
    </row>
    <row r="1277" spans="1:38" x14ac:dyDescent="0.2">
      <c r="B1277" s="4">
        <v>6</v>
      </c>
      <c r="C1277" s="13" t="s">
        <v>1612</v>
      </c>
      <c r="D1277" s="8">
        <v>1593130</v>
      </c>
      <c r="E1277" s="8">
        <v>6658980</v>
      </c>
      <c r="F1277" s="23">
        <v>17</v>
      </c>
      <c r="G1277" s="10">
        <v>28</v>
      </c>
      <c r="H1277" s="38">
        <v>34.380000000000003</v>
      </c>
      <c r="I1277" s="8">
        <v>60</v>
      </c>
      <c r="J1277" s="8">
        <v>2</v>
      </c>
      <c r="K1277" s="17">
        <v>20.94</v>
      </c>
      <c r="L1277" s="20">
        <f t="shared" si="1568"/>
        <v>17.476216666666666</v>
      </c>
      <c r="M1277" s="20">
        <f t="shared" si="1569"/>
        <v>60.039149999999999</v>
      </c>
      <c r="N1277" s="16">
        <f t="shared" si="1570"/>
        <v>91159.890632316499</v>
      </c>
      <c r="O1277" s="16">
        <f t="shared" si="1571"/>
        <v>110910.63081339427</v>
      </c>
      <c r="P1277" s="22">
        <f t="shared" si="1564"/>
        <v>0.62469352485839014</v>
      </c>
      <c r="Q1277" s="11">
        <f t="shared" si="1565"/>
        <v>5842.4481170863492</v>
      </c>
      <c r="R1277" s="7">
        <f t="shared" si="1573"/>
        <v>1257</v>
      </c>
      <c r="S1277" s="11">
        <f t="shared" si="1566"/>
        <v>7566.8301786925831</v>
      </c>
      <c r="T1277" s="11">
        <f t="shared" si="1567"/>
        <v>9836.8792323003581</v>
      </c>
      <c r="W1277" s="4">
        <v>8</v>
      </c>
      <c r="AB1277" s="4">
        <f t="shared" si="1572"/>
        <v>8</v>
      </c>
      <c r="AC1277" s="3">
        <f t="shared" si="1574"/>
        <v>17</v>
      </c>
      <c r="AD1277" s="42">
        <f t="shared" si="1575"/>
        <v>28.573</v>
      </c>
      <c r="AE1277" s="3">
        <f t="shared" si="1576"/>
        <v>60</v>
      </c>
      <c r="AF1277" s="42">
        <f t="shared" si="1577"/>
        <v>2.3490000000000002</v>
      </c>
      <c r="AJ1277" s="3">
        <v>8</v>
      </c>
      <c r="AL1277" t="s">
        <v>553</v>
      </c>
    </row>
    <row r="1278" spans="1:38" x14ac:dyDescent="0.2">
      <c r="B1278" s="4">
        <v>7</v>
      </c>
      <c r="C1278" s="13" t="s">
        <v>1613</v>
      </c>
      <c r="D1278" s="29">
        <v>1596098</v>
      </c>
      <c r="E1278" s="29">
        <v>6661844</v>
      </c>
      <c r="F1278" s="23">
        <v>17</v>
      </c>
      <c r="G1278" s="10">
        <v>31</v>
      </c>
      <c r="H1278" s="38">
        <v>50.82</v>
      </c>
      <c r="I1278" s="8">
        <v>60</v>
      </c>
      <c r="J1278" s="8">
        <v>3</v>
      </c>
      <c r="K1278" s="17">
        <v>51</v>
      </c>
      <c r="L1278" s="20">
        <f t="shared" si="1568"/>
        <v>17.530783333333332</v>
      </c>
      <c r="M1278" s="20">
        <f t="shared" si="1569"/>
        <v>60.064166666666665</v>
      </c>
      <c r="N1278" s="16">
        <f t="shared" si="1570"/>
        <v>91045.446723715533</v>
      </c>
      <c r="O1278" s="16">
        <f t="shared" si="1571"/>
        <v>110912.11898386448</v>
      </c>
      <c r="P1278" s="22">
        <f t="shared" si="1564"/>
        <v>4.1245023942289087</v>
      </c>
      <c r="Q1278" s="11">
        <f t="shared" si="1565"/>
        <v>5846.5726194805784</v>
      </c>
      <c r="R1278" s="7">
        <f t="shared" si="1573"/>
        <v>1258</v>
      </c>
      <c r="S1278" s="11">
        <f t="shared" si="1566"/>
        <v>7566.1528016807479</v>
      </c>
      <c r="T1278" s="11">
        <f t="shared" si="1567"/>
        <v>9835.9986421849717</v>
      </c>
      <c r="V1278" s="4">
        <v>8</v>
      </c>
      <c r="AB1278" s="4">
        <f t="shared" si="1572"/>
        <v>8</v>
      </c>
      <c r="AC1278" s="3">
        <f t="shared" si="1574"/>
        <v>17</v>
      </c>
      <c r="AD1278" s="42">
        <f t="shared" si="1575"/>
        <v>31.847000000000001</v>
      </c>
      <c r="AE1278" s="3">
        <f t="shared" si="1576"/>
        <v>60</v>
      </c>
      <c r="AF1278" s="42">
        <f t="shared" si="1577"/>
        <v>3.85</v>
      </c>
      <c r="AJ1278" s="3">
        <v>6</v>
      </c>
      <c r="AL1278" t="s">
        <v>2674</v>
      </c>
    </row>
    <row r="1279" spans="1:38" x14ac:dyDescent="0.2">
      <c r="B1279" s="4">
        <v>7</v>
      </c>
      <c r="C1279" s="13" t="s">
        <v>1614</v>
      </c>
      <c r="D1279" s="29">
        <v>1596728</v>
      </c>
      <c r="E1279" s="29">
        <v>6659712</v>
      </c>
      <c r="F1279" s="23">
        <v>17</v>
      </c>
      <c r="G1279" s="10">
        <v>32</v>
      </c>
      <c r="H1279" s="38">
        <v>27.9</v>
      </c>
      <c r="I1279" s="8">
        <v>60</v>
      </c>
      <c r="J1279" s="8">
        <v>2</v>
      </c>
      <c r="K1279" s="17">
        <v>41.64</v>
      </c>
      <c r="L1279" s="20">
        <f t="shared" si="1568"/>
        <v>17.541083333333333</v>
      </c>
      <c r="M1279" s="20">
        <f t="shared" si="1569"/>
        <v>60.044899999999998</v>
      </c>
      <c r="N1279" s="16">
        <f t="shared" si="1570"/>
        <v>91027.901165359421</v>
      </c>
      <c r="O1279" s="16">
        <f t="shared" si="1571"/>
        <v>110912.20070314048</v>
      </c>
      <c r="P1279" s="22">
        <f t="shared" si="1564"/>
        <v>2.2231338241320517</v>
      </c>
      <c r="Q1279" s="11">
        <f t="shared" si="1565"/>
        <v>5848.7957533047102</v>
      </c>
      <c r="R1279" s="7">
        <f t="shared" si="1573"/>
        <v>1259</v>
      </c>
      <c r="S1279" s="11">
        <f t="shared" si="1566"/>
        <v>7563.0178605083938</v>
      </c>
      <c r="T1279" s="11">
        <f t="shared" si="1567"/>
        <v>9831.9232186609115</v>
      </c>
      <c r="U1279" s="4">
        <v>9</v>
      </c>
      <c r="AB1279" s="4">
        <f t="shared" si="1572"/>
        <v>9</v>
      </c>
      <c r="AC1279" s="3">
        <f t="shared" si="1574"/>
        <v>17</v>
      </c>
      <c r="AD1279" s="42">
        <f t="shared" si="1575"/>
        <v>32.465000000000003</v>
      </c>
      <c r="AE1279" s="3">
        <f t="shared" si="1576"/>
        <v>60</v>
      </c>
      <c r="AF1279" s="42">
        <f t="shared" si="1577"/>
        <v>2.694</v>
      </c>
      <c r="AJ1279" s="3">
        <v>8</v>
      </c>
      <c r="AL1279" t="s">
        <v>442</v>
      </c>
    </row>
    <row r="1280" spans="1:38" x14ac:dyDescent="0.2">
      <c r="B1280" s="4">
        <v>9</v>
      </c>
      <c r="C1280" s="13" t="s">
        <v>1615</v>
      </c>
      <c r="D1280" s="29">
        <v>1596044</v>
      </c>
      <c r="E1280" s="29">
        <v>6658631</v>
      </c>
      <c r="F1280" s="23">
        <v>17</v>
      </c>
      <c r="G1280" s="10">
        <v>31</v>
      </c>
      <c r="H1280" s="38">
        <v>41.88</v>
      </c>
      <c r="I1280" s="8">
        <v>60</v>
      </c>
      <c r="J1280" s="8">
        <v>2</v>
      </c>
      <c r="K1280" s="17">
        <v>7.26</v>
      </c>
      <c r="L1280" s="20">
        <f t="shared" si="1568"/>
        <v>17.528300000000002</v>
      </c>
      <c r="M1280" s="20">
        <f t="shared" si="1569"/>
        <v>60.035350000000001</v>
      </c>
      <c r="N1280" s="16">
        <f t="shared" si="1570"/>
        <v>91055.264914452622</v>
      </c>
      <c r="O1280" s="16">
        <f t="shared" si="1571"/>
        <v>110911.83777557722</v>
      </c>
      <c r="P1280" s="22">
        <f t="shared" si="1564"/>
        <v>1.2792251561003638</v>
      </c>
      <c r="Q1280" s="11">
        <f t="shared" si="1565"/>
        <v>5850.0749784608106</v>
      </c>
      <c r="R1280" s="7">
        <f t="shared" si="1573"/>
        <v>1260</v>
      </c>
      <c r="S1280" s="11">
        <f t="shared" si="1566"/>
        <v>7558.6683055033336</v>
      </c>
      <c r="T1280" s="11">
        <f t="shared" si="1567"/>
        <v>9826.2687971543346</v>
      </c>
      <c r="W1280" s="4">
        <v>7</v>
      </c>
      <c r="AB1280" s="4">
        <f t="shared" si="1572"/>
        <v>7</v>
      </c>
      <c r="AC1280" s="3">
        <f t="shared" si="1574"/>
        <v>17</v>
      </c>
      <c r="AD1280" s="42">
        <f t="shared" si="1575"/>
        <v>31.698</v>
      </c>
      <c r="AE1280" s="3">
        <f t="shared" si="1576"/>
        <v>60</v>
      </c>
      <c r="AF1280" s="42">
        <f t="shared" si="1577"/>
        <v>2.121</v>
      </c>
      <c r="AJ1280" s="3">
        <v>9</v>
      </c>
      <c r="AK1280" s="3">
        <v>1</v>
      </c>
      <c r="AL1280" t="s">
        <v>361</v>
      </c>
    </row>
    <row r="1281" spans="2:38" x14ac:dyDescent="0.2">
      <c r="B1281" s="4">
        <v>9</v>
      </c>
      <c r="C1281" s="13" t="s">
        <v>1616</v>
      </c>
      <c r="D1281" s="29">
        <v>1597403</v>
      </c>
      <c r="E1281" s="29">
        <v>6657733</v>
      </c>
      <c r="F1281" s="23"/>
      <c r="G1281" s="10"/>
      <c r="H1281" s="38"/>
      <c r="I1281" s="8"/>
      <c r="J1281" s="8"/>
      <c r="K1281" s="17"/>
      <c r="L1281" s="20">
        <f t="shared" si="1568"/>
        <v>0</v>
      </c>
      <c r="M1281" s="20">
        <f t="shared" si="1569"/>
        <v>0</v>
      </c>
      <c r="N1281" s="16"/>
      <c r="O1281" s="16"/>
      <c r="P1281" s="22">
        <f t="shared" si="1564"/>
        <v>1.628890726844499</v>
      </c>
      <c r="Q1281" s="11">
        <f t="shared" si="1565"/>
        <v>5851.7038691876551</v>
      </c>
      <c r="R1281" s="7">
        <f t="shared" si="1573"/>
        <v>1261</v>
      </c>
      <c r="S1281" s="11">
        <f t="shared" si="1566"/>
        <v>7554.7770809179237</v>
      </c>
      <c r="T1281" s="11">
        <f t="shared" si="1567"/>
        <v>9821.2102051933016</v>
      </c>
      <c r="W1281" s="4">
        <v>7</v>
      </c>
      <c r="AB1281" s="4">
        <f>SUM(U1281:AA1281)+AB1282+AB1283+AB1284+AB1285</f>
        <v>23</v>
      </c>
      <c r="AC1281" s="3">
        <f t="shared" si="1574"/>
        <v>0</v>
      </c>
      <c r="AD1281" s="42">
        <f t="shared" si="1575"/>
        <v>0</v>
      </c>
      <c r="AE1281" s="3">
        <f t="shared" si="1576"/>
        <v>0</v>
      </c>
      <c r="AF1281" s="42">
        <f t="shared" si="1577"/>
        <v>0</v>
      </c>
      <c r="AJ1281" s="3">
        <v>9</v>
      </c>
      <c r="AK1281" s="3">
        <v>1</v>
      </c>
      <c r="AL1281" t="s">
        <v>2675</v>
      </c>
    </row>
    <row r="1282" spans="2:38" x14ac:dyDescent="0.2">
      <c r="B1282" s="4">
        <v>9</v>
      </c>
      <c r="C1282" s="13" t="s">
        <v>1617</v>
      </c>
      <c r="D1282" s="29">
        <v>1597403</v>
      </c>
      <c r="E1282" s="29">
        <v>6657733</v>
      </c>
      <c r="F1282" s="23"/>
      <c r="G1282" s="10"/>
      <c r="H1282" s="38"/>
      <c r="I1282" s="8"/>
      <c r="J1282" s="8"/>
      <c r="K1282" s="17"/>
      <c r="L1282" s="20">
        <f t="shared" si="1568"/>
        <v>0</v>
      </c>
      <c r="M1282" s="20">
        <f t="shared" si="1569"/>
        <v>0</v>
      </c>
      <c r="N1282" s="16"/>
      <c r="O1282" s="16"/>
      <c r="P1282" s="22">
        <f t="shared" si="1564"/>
        <v>0</v>
      </c>
      <c r="Q1282" s="11">
        <f t="shared" si="1565"/>
        <v>5851.7038691876551</v>
      </c>
      <c r="R1282" s="7">
        <f t="shared" si="1573"/>
        <v>1262</v>
      </c>
      <c r="S1282" s="11">
        <f t="shared" si="1566"/>
        <v>7548.7907282389087</v>
      </c>
      <c r="T1282" s="11">
        <f t="shared" si="1567"/>
        <v>9813.4279467105825</v>
      </c>
      <c r="AB1282" s="4">
        <f t="shared" si="1572"/>
        <v>0</v>
      </c>
      <c r="AC1282" s="3">
        <f t="shared" si="1574"/>
        <v>0</v>
      </c>
      <c r="AD1282" s="42">
        <f t="shared" si="1575"/>
        <v>0</v>
      </c>
      <c r="AE1282" s="3">
        <f t="shared" si="1576"/>
        <v>0</v>
      </c>
      <c r="AF1282" s="42">
        <f t="shared" si="1577"/>
        <v>0</v>
      </c>
      <c r="AJ1282" s="3">
        <v>9</v>
      </c>
      <c r="AK1282" s="3">
        <v>1</v>
      </c>
      <c r="AL1282" t="s">
        <v>2675</v>
      </c>
    </row>
    <row r="1283" spans="2:38" x14ac:dyDescent="0.2">
      <c r="B1283" s="4">
        <v>9</v>
      </c>
      <c r="C1283" s="13" t="s">
        <v>1618</v>
      </c>
      <c r="D1283" s="29">
        <v>1597403</v>
      </c>
      <c r="E1283" s="29">
        <v>6657733</v>
      </c>
      <c r="F1283" s="23"/>
      <c r="G1283" s="10"/>
      <c r="H1283" s="38"/>
      <c r="I1283" s="8"/>
      <c r="J1283" s="8"/>
      <c r="K1283" s="17"/>
      <c r="L1283" s="20">
        <f t="shared" si="1568"/>
        <v>0</v>
      </c>
      <c r="M1283" s="20">
        <f t="shared" si="1569"/>
        <v>0</v>
      </c>
      <c r="N1283" s="16"/>
      <c r="O1283" s="16"/>
      <c r="P1283" s="22">
        <f t="shared" si="1564"/>
        <v>0</v>
      </c>
      <c r="Q1283" s="11">
        <f t="shared" si="1565"/>
        <v>5851.7038691876551</v>
      </c>
      <c r="R1283" s="7">
        <f t="shared" si="1573"/>
        <v>1263</v>
      </c>
      <c r="S1283" s="11">
        <f t="shared" si="1566"/>
        <v>7542.8138551365819</v>
      </c>
      <c r="T1283" s="11">
        <f t="shared" si="1567"/>
        <v>9805.6580116775567</v>
      </c>
      <c r="AB1283" s="4">
        <f t="shared" si="1572"/>
        <v>0</v>
      </c>
      <c r="AC1283" s="3">
        <f t="shared" si="1574"/>
        <v>0</v>
      </c>
      <c r="AD1283" s="42">
        <f t="shared" si="1575"/>
        <v>0</v>
      </c>
      <c r="AE1283" s="3">
        <f t="shared" si="1576"/>
        <v>0</v>
      </c>
      <c r="AF1283" s="42">
        <f t="shared" si="1577"/>
        <v>0</v>
      </c>
      <c r="AJ1283" s="3">
        <v>9</v>
      </c>
      <c r="AK1283" s="3">
        <v>1</v>
      </c>
      <c r="AL1283" t="s">
        <v>2675</v>
      </c>
    </row>
    <row r="1284" spans="2:38" x14ac:dyDescent="0.2">
      <c r="B1284" s="4">
        <v>9</v>
      </c>
      <c r="C1284" s="13" t="s">
        <v>1619</v>
      </c>
      <c r="D1284" s="29">
        <v>1597403</v>
      </c>
      <c r="E1284" s="29">
        <v>6657733</v>
      </c>
      <c r="F1284" s="23"/>
      <c r="G1284" s="10"/>
      <c r="H1284" s="38"/>
      <c r="I1284" s="8"/>
      <c r="J1284" s="8"/>
      <c r="K1284" s="17"/>
      <c r="L1284" s="20">
        <f t="shared" si="1568"/>
        <v>0</v>
      </c>
      <c r="M1284" s="20">
        <f t="shared" si="1569"/>
        <v>0</v>
      </c>
      <c r="N1284" s="16"/>
      <c r="O1284" s="16"/>
      <c r="P1284" s="22">
        <f t="shared" si="1564"/>
        <v>0</v>
      </c>
      <c r="Q1284" s="11">
        <f t="shared" si="1565"/>
        <v>5851.7038691876551</v>
      </c>
      <c r="R1284" s="7">
        <f t="shared" si="1573"/>
        <v>1264</v>
      </c>
      <c r="S1284" s="11">
        <f t="shared" si="1566"/>
        <v>7536.8464391119478</v>
      </c>
      <c r="T1284" s="11">
        <f t="shared" si="1567"/>
        <v>9797.900370845533</v>
      </c>
      <c r="V1284" s="4">
        <v>9</v>
      </c>
      <c r="W1284" s="4">
        <v>7</v>
      </c>
      <c r="AB1284" s="4">
        <f t="shared" si="1572"/>
        <v>16</v>
      </c>
      <c r="AC1284" s="3">
        <f t="shared" si="1574"/>
        <v>0</v>
      </c>
      <c r="AD1284" s="42">
        <f t="shared" si="1575"/>
        <v>0</v>
      </c>
      <c r="AE1284" s="3">
        <f t="shared" si="1576"/>
        <v>0</v>
      </c>
      <c r="AF1284" s="42">
        <f t="shared" si="1577"/>
        <v>0</v>
      </c>
      <c r="AJ1284" s="3">
        <v>9</v>
      </c>
      <c r="AK1284" s="3">
        <v>1</v>
      </c>
      <c r="AL1284" t="s">
        <v>2676</v>
      </c>
    </row>
    <row r="1285" spans="2:38" x14ac:dyDescent="0.2">
      <c r="B1285" s="4">
        <v>8</v>
      </c>
      <c r="C1285" s="13" t="s">
        <v>2677</v>
      </c>
      <c r="D1285" s="29">
        <v>1597353</v>
      </c>
      <c r="E1285" s="29">
        <v>6657733</v>
      </c>
      <c r="F1285" s="23"/>
      <c r="G1285" s="10"/>
      <c r="H1285" s="38"/>
      <c r="I1285" s="8"/>
      <c r="J1285" s="8"/>
      <c r="K1285" s="17"/>
      <c r="L1285" s="20">
        <f t="shared" ref="L1285" si="1592">(H1285/60+G1285)/60+F1285</f>
        <v>0</v>
      </c>
      <c r="M1285" s="20">
        <f t="shared" ref="M1285" si="1593">(K1285/60+J1285)/60+I1285</f>
        <v>0</v>
      </c>
      <c r="N1285" s="16"/>
      <c r="O1285" s="16"/>
      <c r="P1285" s="22">
        <f t="shared" si="1564"/>
        <v>0.05</v>
      </c>
      <c r="Q1285" s="11">
        <f t="shared" si="1565"/>
        <v>5851.7538691876553</v>
      </c>
      <c r="R1285" s="7">
        <f t="shared" si="1573"/>
        <v>1265</v>
      </c>
      <c r="S1285" s="11">
        <f t="shared" si="1566"/>
        <v>7530.9528055632427</v>
      </c>
      <c r="T1285" s="11">
        <f t="shared" si="1567"/>
        <v>9790.238647232216</v>
      </c>
      <c r="AB1285" s="4">
        <f t="shared" ref="AB1285" si="1594">SUM(U1285:AA1285)</f>
        <v>0</v>
      </c>
      <c r="AC1285" s="3">
        <f t="shared" ref="AC1285" si="1595">F1285</f>
        <v>0</v>
      </c>
      <c r="AD1285" s="42">
        <f t="shared" ref="AD1285" si="1596">G1285+H1285/60</f>
        <v>0</v>
      </c>
      <c r="AE1285" s="3">
        <f t="shared" ref="AE1285" si="1597">I1285</f>
        <v>0</v>
      </c>
      <c r="AF1285" s="42">
        <f t="shared" ref="AF1285" si="1598">J1285+K1285/60</f>
        <v>0</v>
      </c>
      <c r="AJ1285" s="3">
        <v>9</v>
      </c>
      <c r="AK1285" s="3">
        <v>1</v>
      </c>
      <c r="AL1285" t="s">
        <v>2676</v>
      </c>
    </row>
    <row r="1286" spans="2:38" x14ac:dyDescent="0.2">
      <c r="B1286" s="4">
        <v>8</v>
      </c>
      <c r="C1286" s="13" t="s">
        <v>2879</v>
      </c>
      <c r="D1286" s="29">
        <v>1597259</v>
      </c>
      <c r="E1286" s="29">
        <v>6657621</v>
      </c>
      <c r="F1286" s="23"/>
      <c r="G1286" s="10"/>
      <c r="H1286" s="38"/>
      <c r="I1286" s="8"/>
      <c r="J1286" s="8"/>
      <c r="K1286" s="17"/>
      <c r="L1286" s="20"/>
      <c r="M1286" s="20"/>
      <c r="N1286" s="16"/>
      <c r="O1286" s="16"/>
      <c r="P1286" s="22">
        <f t="shared" si="1564"/>
        <v>0.14621901381147392</v>
      </c>
      <c r="Q1286" s="11">
        <f t="shared" si="1565"/>
        <v>5851.900088201467</v>
      </c>
      <c r="R1286" s="7">
        <f t="shared" si="1573"/>
        <v>1266</v>
      </c>
      <c r="S1286" s="11">
        <f t="shared" si="1566"/>
        <v>7525.1922145276376</v>
      </c>
      <c r="T1286" s="11">
        <f t="shared" si="1567"/>
        <v>9782.7498788859284</v>
      </c>
      <c r="AB1286" s="4">
        <f t="shared" ref="AB1286" si="1599">SUM(U1286:AA1286)</f>
        <v>0</v>
      </c>
      <c r="AC1286" s="3">
        <f t="shared" ref="AC1286" si="1600">F1286</f>
        <v>0</v>
      </c>
      <c r="AD1286" s="42">
        <f t="shared" ref="AD1286" si="1601">G1286+H1286/60</f>
        <v>0</v>
      </c>
      <c r="AE1286" s="3">
        <f t="shared" ref="AE1286" si="1602">I1286</f>
        <v>0</v>
      </c>
      <c r="AF1286" s="42">
        <f t="shared" ref="AF1286" si="1603">J1286+K1286/60</f>
        <v>0</v>
      </c>
      <c r="AJ1286" s="3">
        <v>6</v>
      </c>
      <c r="AL1286" t="s">
        <v>271</v>
      </c>
    </row>
    <row r="1287" spans="2:38" x14ac:dyDescent="0.2">
      <c r="B1287" s="4">
        <v>7</v>
      </c>
      <c r="C1287" s="13" t="s">
        <v>1620</v>
      </c>
      <c r="D1287" s="29">
        <v>1597700</v>
      </c>
      <c r="E1287" s="29">
        <v>6657329</v>
      </c>
      <c r="F1287" s="23">
        <v>17</v>
      </c>
      <c r="G1287" s="10">
        <v>33</v>
      </c>
      <c r="H1287" s="38">
        <v>24.9</v>
      </c>
      <c r="I1287" s="8">
        <v>60</v>
      </c>
      <c r="J1287" s="8">
        <v>1</v>
      </c>
      <c r="K1287" s="17">
        <v>23.82</v>
      </c>
      <c r="L1287" s="20">
        <f t="shared" si="1568"/>
        <v>17.556916666666666</v>
      </c>
      <c r="M1287" s="20">
        <f t="shared" si="1569"/>
        <v>60.023283333333332</v>
      </c>
      <c r="N1287" s="16">
        <f t="shared" si="1570"/>
        <v>91001.172377458075</v>
      </c>
      <c r="O1287" s="16">
        <f t="shared" si="1571"/>
        <v>110912.44314359123</v>
      </c>
      <c r="P1287" s="22">
        <f t="shared" si="1564"/>
        <v>0.5289092549766925</v>
      </c>
      <c r="Q1287" s="11">
        <f t="shared" si="1565"/>
        <v>5852.4289974564435</v>
      </c>
      <c r="R1287" s="7">
        <f t="shared" si="1573"/>
        <v>1267</v>
      </c>
      <c r="S1287" s="11">
        <f t="shared" si="1566"/>
        <v>7519.9324450347995</v>
      </c>
      <c r="T1287" s="11">
        <f t="shared" si="1567"/>
        <v>9775.9121785452389</v>
      </c>
      <c r="U1287" s="4">
        <v>9</v>
      </c>
      <c r="AB1287" s="4">
        <f t="shared" si="1572"/>
        <v>9</v>
      </c>
      <c r="AC1287" s="3">
        <f t="shared" si="1574"/>
        <v>17</v>
      </c>
      <c r="AD1287" s="42">
        <f t="shared" si="1575"/>
        <v>33.414999999999999</v>
      </c>
      <c r="AE1287" s="3">
        <f t="shared" si="1576"/>
        <v>60</v>
      </c>
      <c r="AF1287" s="42">
        <f t="shared" si="1577"/>
        <v>1.397</v>
      </c>
      <c r="AJ1287" s="3">
        <v>5</v>
      </c>
      <c r="AK1287" s="3" t="s">
        <v>2998</v>
      </c>
      <c r="AL1287" t="s">
        <v>0</v>
      </c>
    </row>
    <row r="1288" spans="2:38" x14ac:dyDescent="0.2">
      <c r="B1288" s="4">
        <v>9</v>
      </c>
      <c r="C1288" s="13" t="s">
        <v>1621</v>
      </c>
      <c r="D1288" s="29">
        <v>1597859</v>
      </c>
      <c r="E1288" s="29">
        <v>6654720</v>
      </c>
      <c r="F1288" s="23">
        <v>17</v>
      </c>
      <c r="G1288" s="10">
        <v>33</v>
      </c>
      <c r="H1288" s="38">
        <v>32.4</v>
      </c>
      <c r="I1288" s="8">
        <v>59</v>
      </c>
      <c r="J1288" s="8">
        <v>59</v>
      </c>
      <c r="K1288" s="17">
        <v>59.4</v>
      </c>
      <c r="L1288" s="20">
        <f t="shared" si="1568"/>
        <v>17.559000000000001</v>
      </c>
      <c r="M1288" s="20">
        <f t="shared" si="1569"/>
        <v>59.999833333333335</v>
      </c>
      <c r="N1288" s="16">
        <f t="shared" si="1570"/>
        <v>90999.430491485837</v>
      </c>
      <c r="O1288" s="16">
        <f t="shared" si="1571"/>
        <v>110912.30808974469</v>
      </c>
      <c r="P1288" s="22">
        <f t="shared" si="1564"/>
        <v>2.6138404695007691</v>
      </c>
      <c r="Q1288" s="11">
        <f t="shared" si="1565"/>
        <v>5855.0428379259447</v>
      </c>
      <c r="R1288" s="7">
        <f t="shared" si="1573"/>
        <v>1268</v>
      </c>
      <c r="S1288" s="11">
        <f t="shared" si="1566"/>
        <v>7517.3578392298405</v>
      </c>
      <c r="T1288" s="11">
        <f t="shared" si="1567"/>
        <v>9772.5651909987937</v>
      </c>
      <c r="U1288" s="4">
        <v>9</v>
      </c>
      <c r="AB1288" s="4">
        <f t="shared" si="1572"/>
        <v>9</v>
      </c>
      <c r="AC1288" s="3">
        <f t="shared" si="1574"/>
        <v>17</v>
      </c>
      <c r="AD1288" s="42">
        <f t="shared" si="1575"/>
        <v>33.54</v>
      </c>
      <c r="AE1288" s="3">
        <f t="shared" si="1576"/>
        <v>59</v>
      </c>
      <c r="AF1288" s="42">
        <f t="shared" si="1577"/>
        <v>59.99</v>
      </c>
      <c r="AJ1288" s="3">
        <v>6</v>
      </c>
      <c r="AL1288" t="s">
        <v>441</v>
      </c>
    </row>
    <row r="1289" spans="2:38" x14ac:dyDescent="0.2">
      <c r="B1289" s="4">
        <v>9</v>
      </c>
      <c r="C1289" s="13" t="s">
        <v>1622</v>
      </c>
      <c r="D1289" s="29">
        <v>1598959</v>
      </c>
      <c r="E1289" s="29">
        <v>6655224</v>
      </c>
      <c r="F1289" s="23">
        <v>17</v>
      </c>
      <c r="G1289" s="10">
        <v>34</v>
      </c>
      <c r="H1289" s="38">
        <v>44.22</v>
      </c>
      <c r="I1289" s="8">
        <v>60</v>
      </c>
      <c r="J1289" s="8">
        <v>0</v>
      </c>
      <c r="K1289" s="17">
        <v>14.76</v>
      </c>
      <c r="L1289" s="20">
        <f t="shared" si="1568"/>
        <v>17.578949999999999</v>
      </c>
      <c r="M1289" s="20">
        <f t="shared" si="1569"/>
        <v>60.004100000000001</v>
      </c>
      <c r="N1289" s="16">
        <f t="shared" si="1570"/>
        <v>90958.731892405413</v>
      </c>
      <c r="O1289" s="16">
        <f t="shared" si="1571"/>
        <v>110912.82095723458</v>
      </c>
      <c r="P1289" s="22">
        <f t="shared" si="1564"/>
        <v>1.2099652887583181</v>
      </c>
      <c r="Q1289" s="11">
        <f t="shared" si="1565"/>
        <v>5856.2528032147029</v>
      </c>
      <c r="R1289" s="7">
        <f t="shared" si="1573"/>
        <v>1269</v>
      </c>
      <c r="S1289" s="11">
        <f t="shared" si="1566"/>
        <v>7512.9862597585006</v>
      </c>
      <c r="T1289" s="11">
        <f t="shared" si="1567"/>
        <v>9766.8821376860506</v>
      </c>
      <c r="U1289" s="4">
        <v>9</v>
      </c>
      <c r="AB1289" s="4">
        <f t="shared" si="1572"/>
        <v>9</v>
      </c>
      <c r="AC1289" s="3">
        <f t="shared" si="1574"/>
        <v>17</v>
      </c>
      <c r="AD1289" s="42">
        <f t="shared" si="1575"/>
        <v>34.737000000000002</v>
      </c>
      <c r="AE1289" s="3">
        <f t="shared" si="1576"/>
        <v>60</v>
      </c>
      <c r="AF1289" s="42">
        <f t="shared" si="1577"/>
        <v>0.246</v>
      </c>
      <c r="AJ1289" s="3">
        <v>9</v>
      </c>
      <c r="AL1289" t="s">
        <v>294</v>
      </c>
    </row>
    <row r="1290" spans="2:38" x14ac:dyDescent="0.2">
      <c r="B1290" s="4">
        <v>9</v>
      </c>
      <c r="C1290" s="13" t="s">
        <v>1623</v>
      </c>
      <c r="D1290" s="8">
        <v>1601175</v>
      </c>
      <c r="E1290" s="8">
        <v>6652725</v>
      </c>
      <c r="F1290" s="23">
        <v>17</v>
      </c>
      <c r="G1290" s="10">
        <v>37</v>
      </c>
      <c r="H1290" s="38">
        <v>2.7</v>
      </c>
      <c r="I1290" s="8">
        <v>59</v>
      </c>
      <c r="J1290" s="8">
        <v>58</v>
      </c>
      <c r="K1290" s="17">
        <v>52.08</v>
      </c>
      <c r="L1290" s="20">
        <f t="shared" si="1568"/>
        <v>17.617416666666667</v>
      </c>
      <c r="M1290" s="20">
        <f t="shared" si="1569"/>
        <v>59.981133333333332</v>
      </c>
      <c r="N1290" s="16">
        <f t="shared" si="1570"/>
        <v>90885.913087900699</v>
      </c>
      <c r="O1290" s="16">
        <f t="shared" si="1571"/>
        <v>110913.62617356346</v>
      </c>
      <c r="P1290" s="22">
        <f t="shared" si="1564"/>
        <v>3.3400085329232319</v>
      </c>
      <c r="Q1290" s="11">
        <f t="shared" si="1565"/>
        <v>5859.592811747626</v>
      </c>
      <c r="R1290" s="7">
        <f t="shared" si="1573"/>
        <v>1270</v>
      </c>
      <c r="S1290" s="11">
        <f t="shared" si="1566"/>
        <v>7511.3520452953826</v>
      </c>
      <c r="T1290" s="11">
        <f t="shared" si="1567"/>
        <v>9764.7576588839984</v>
      </c>
      <c r="U1290" s="4">
        <v>9</v>
      </c>
      <c r="V1290" s="4">
        <v>9</v>
      </c>
      <c r="W1290" s="4">
        <v>9</v>
      </c>
      <c r="Y1290" s="4">
        <v>9</v>
      </c>
      <c r="AA1290" s="4">
        <v>9</v>
      </c>
      <c r="AB1290" s="4">
        <f>SUM(U1290:AA1290)+4</f>
        <v>49</v>
      </c>
      <c r="AC1290" s="3">
        <f t="shared" si="1574"/>
        <v>17</v>
      </c>
      <c r="AD1290" s="42">
        <f t="shared" si="1575"/>
        <v>37.045000000000002</v>
      </c>
      <c r="AE1290" s="3">
        <f t="shared" si="1576"/>
        <v>59</v>
      </c>
      <c r="AF1290" s="42">
        <f t="shared" si="1577"/>
        <v>58.868000000000002</v>
      </c>
      <c r="AJ1290" s="3">
        <v>9</v>
      </c>
      <c r="AK1290" s="3">
        <v>1</v>
      </c>
      <c r="AL1290" t="s">
        <v>2678</v>
      </c>
    </row>
    <row r="1291" spans="2:38" x14ac:dyDescent="0.2">
      <c r="B1291" s="4">
        <v>9</v>
      </c>
      <c r="C1291" s="13" t="s">
        <v>1624</v>
      </c>
      <c r="D1291" s="29">
        <v>1602093</v>
      </c>
      <c r="E1291" s="29">
        <v>6652934</v>
      </c>
      <c r="F1291" s="23">
        <v>17</v>
      </c>
      <c r="G1291" s="10">
        <v>38</v>
      </c>
      <c r="H1291" s="38">
        <v>2.2200000000000002</v>
      </c>
      <c r="I1291" s="8">
        <v>59</v>
      </c>
      <c r="J1291" s="8">
        <v>58</v>
      </c>
      <c r="K1291" s="17">
        <v>58.02</v>
      </c>
      <c r="L1291" s="20">
        <f t="shared" si="1568"/>
        <v>17.633949999999999</v>
      </c>
      <c r="M1291" s="20">
        <f t="shared" si="1569"/>
        <v>59.98278333333333</v>
      </c>
      <c r="N1291" s="16">
        <f t="shared" si="1570"/>
        <v>90852.758457407457</v>
      </c>
      <c r="O1291" s="16">
        <f t="shared" si="1571"/>
        <v>110914.05950651951</v>
      </c>
      <c r="P1291" s="22">
        <f t="shared" si="1564"/>
        <v>0.94149083904199515</v>
      </c>
      <c r="Q1291" s="11">
        <f t="shared" si="1565"/>
        <v>5860.5343025866678</v>
      </c>
      <c r="R1291" s="7">
        <f t="shared" si="1573"/>
        <v>1271</v>
      </c>
      <c r="S1291" s="11">
        <f t="shared" si="1566"/>
        <v>7506.6481861613647</v>
      </c>
      <c r="T1291" s="11">
        <f t="shared" si="1567"/>
        <v>9758.6426420097741</v>
      </c>
      <c r="U1291" s="4">
        <v>9</v>
      </c>
      <c r="W1291" s="4">
        <v>7</v>
      </c>
      <c r="AB1291" s="4">
        <f t="shared" si="1572"/>
        <v>16</v>
      </c>
      <c r="AC1291" s="3">
        <f t="shared" si="1574"/>
        <v>17</v>
      </c>
      <c r="AD1291" s="42">
        <f t="shared" si="1575"/>
        <v>38.036999999999999</v>
      </c>
      <c r="AE1291" s="3">
        <f t="shared" si="1576"/>
        <v>59</v>
      </c>
      <c r="AF1291" s="42">
        <f t="shared" si="1577"/>
        <v>58.966999999999999</v>
      </c>
      <c r="AJ1291" s="3">
        <v>9</v>
      </c>
      <c r="AK1291" s="3" t="s">
        <v>2998</v>
      </c>
      <c r="AL1291" t="s">
        <v>566</v>
      </c>
    </row>
    <row r="1292" spans="2:38" x14ac:dyDescent="0.2">
      <c r="B1292" s="4">
        <v>9</v>
      </c>
      <c r="C1292" s="13" t="s">
        <v>1625</v>
      </c>
      <c r="D1292" s="29">
        <v>1603196</v>
      </c>
      <c r="E1292" s="29">
        <v>6652341</v>
      </c>
      <c r="F1292" s="23">
        <v>17</v>
      </c>
      <c r="G1292" s="10">
        <v>39</v>
      </c>
      <c r="H1292" s="38">
        <v>12.24</v>
      </c>
      <c r="I1292" s="8">
        <v>59</v>
      </c>
      <c r="J1292" s="8">
        <v>58</v>
      </c>
      <c r="K1292" s="17">
        <v>37.86</v>
      </c>
      <c r="L1292" s="20">
        <f t="shared" si="1568"/>
        <v>17.653400000000001</v>
      </c>
      <c r="M1292" s="20">
        <f t="shared" si="1569"/>
        <v>59.977183333333336</v>
      </c>
      <c r="N1292" s="16">
        <f t="shared" si="1570"/>
        <v>90815.140426206839</v>
      </c>
      <c r="O1292" s="16">
        <f t="shared" si="1571"/>
        <v>110914.52833035673</v>
      </c>
      <c r="P1292" s="22">
        <f t="shared" si="1564"/>
        <v>1.2523010820086358</v>
      </c>
      <c r="Q1292" s="11">
        <f t="shared" si="1565"/>
        <v>5861.7866036686764</v>
      </c>
      <c r="R1292" s="7">
        <f t="shared" si="1573"/>
        <v>1272</v>
      </c>
      <c r="S1292" s="11">
        <f t="shared" si="1566"/>
        <v>7502.3495210476449</v>
      </c>
      <c r="T1292" s="11">
        <f t="shared" si="1567"/>
        <v>9753.0543773619393</v>
      </c>
      <c r="U1292" s="4">
        <v>9</v>
      </c>
      <c r="AB1292" s="4">
        <f t="shared" si="1572"/>
        <v>9</v>
      </c>
      <c r="AC1292" s="3">
        <f t="shared" si="1574"/>
        <v>17</v>
      </c>
      <c r="AD1292" s="42">
        <f t="shared" si="1575"/>
        <v>39.204000000000001</v>
      </c>
      <c r="AE1292" s="3">
        <f t="shared" si="1576"/>
        <v>59</v>
      </c>
      <c r="AF1292" s="42">
        <f t="shared" si="1577"/>
        <v>58.631</v>
      </c>
      <c r="AJ1292" s="3">
        <v>9</v>
      </c>
      <c r="AK1292" s="3">
        <v>1</v>
      </c>
      <c r="AL1292" t="s">
        <v>566</v>
      </c>
    </row>
    <row r="1293" spans="2:38" x14ac:dyDescent="0.2">
      <c r="B1293" s="4">
        <v>7</v>
      </c>
      <c r="C1293" s="13" t="s">
        <v>1626</v>
      </c>
      <c r="D1293" s="29">
        <v>1602371</v>
      </c>
      <c r="E1293" s="29">
        <v>6651346</v>
      </c>
      <c r="F1293" s="23">
        <v>17</v>
      </c>
      <c r="G1293" s="10">
        <v>38</v>
      </c>
      <c r="H1293" s="38">
        <v>17.28</v>
      </c>
      <c r="I1293" s="8">
        <v>59</v>
      </c>
      <c r="J1293" s="8">
        <v>58</v>
      </c>
      <c r="K1293" s="17">
        <v>6.48</v>
      </c>
      <c r="L1293" s="20">
        <f t="shared" si="1568"/>
        <v>17.638133333333332</v>
      </c>
      <c r="M1293" s="20">
        <f t="shared" si="1569"/>
        <v>59.968466666666664</v>
      </c>
      <c r="N1293" s="16">
        <f t="shared" si="1570"/>
        <v>90846.971712804079</v>
      </c>
      <c r="O1293" s="16">
        <f t="shared" si="1571"/>
        <v>110914.05816612509</v>
      </c>
      <c r="P1293" s="22">
        <f t="shared" si="1564"/>
        <v>1.2925362664157629</v>
      </c>
      <c r="Q1293" s="11">
        <f t="shared" si="1565"/>
        <v>5863.0791399350919</v>
      </c>
      <c r="R1293" s="7">
        <f t="shared" si="1573"/>
        <v>1273</v>
      </c>
      <c r="S1293" s="11">
        <f t="shared" si="1566"/>
        <v>7498.109065054462</v>
      </c>
      <c r="T1293" s="11">
        <f t="shared" si="1567"/>
        <v>9747.5417845708016</v>
      </c>
      <c r="U1293" s="4">
        <v>9</v>
      </c>
      <c r="AB1293" s="4">
        <f t="shared" si="1572"/>
        <v>9</v>
      </c>
      <c r="AC1293" s="3">
        <f t="shared" si="1574"/>
        <v>17</v>
      </c>
      <c r="AD1293" s="42">
        <f t="shared" si="1575"/>
        <v>38.287999999999997</v>
      </c>
      <c r="AE1293" s="3">
        <f t="shared" si="1576"/>
        <v>59</v>
      </c>
      <c r="AF1293" s="42">
        <f t="shared" si="1577"/>
        <v>58.107999999999997</v>
      </c>
      <c r="AJ1293" s="3">
        <v>8</v>
      </c>
      <c r="AL1293" t="s">
        <v>475</v>
      </c>
    </row>
    <row r="1294" spans="2:38" x14ac:dyDescent="0.2">
      <c r="B1294" s="4">
        <v>9</v>
      </c>
      <c r="C1294" s="13" t="s">
        <v>1564</v>
      </c>
      <c r="D1294" s="29">
        <v>1600615</v>
      </c>
      <c r="E1294" s="29">
        <v>6649769</v>
      </c>
      <c r="F1294" s="23">
        <v>17</v>
      </c>
      <c r="G1294" s="10">
        <v>36</v>
      </c>
      <c r="H1294" s="38">
        <v>21.42</v>
      </c>
      <c r="I1294" s="8">
        <v>59</v>
      </c>
      <c r="J1294" s="8">
        <v>57</v>
      </c>
      <c r="K1294" s="17">
        <v>17.16</v>
      </c>
      <c r="L1294" s="20">
        <f t="shared" si="1568"/>
        <v>17.60595</v>
      </c>
      <c r="M1294" s="20">
        <f t="shared" si="1569"/>
        <v>59.954766666666664</v>
      </c>
      <c r="N1294" s="16">
        <f t="shared" si="1570"/>
        <v>90913.299197146422</v>
      </c>
      <c r="O1294" s="16">
        <f t="shared" si="1571"/>
        <v>110913.09948666857</v>
      </c>
      <c r="P1294" s="22">
        <f t="shared" si="1564"/>
        <v>2.3601832555969042</v>
      </c>
      <c r="Q1294" s="11">
        <f t="shared" si="1565"/>
        <v>5865.4393231906888</v>
      </c>
      <c r="R1294" s="7">
        <f t="shared" si="1573"/>
        <v>1274</v>
      </c>
      <c r="S1294" s="11">
        <f t="shared" si="1566"/>
        <v>7495.2395746895145</v>
      </c>
      <c r="T1294" s="11">
        <f t="shared" si="1567"/>
        <v>9743.8114470963683</v>
      </c>
      <c r="AB1294" s="4">
        <f t="shared" si="1572"/>
        <v>0</v>
      </c>
      <c r="AC1294" s="3">
        <f t="shared" si="1574"/>
        <v>17</v>
      </c>
      <c r="AD1294" s="42">
        <f t="shared" si="1575"/>
        <v>36.356999999999999</v>
      </c>
      <c r="AE1294" s="3">
        <f t="shared" si="1576"/>
        <v>59</v>
      </c>
      <c r="AF1294" s="42">
        <f t="shared" si="1577"/>
        <v>57.286000000000001</v>
      </c>
      <c r="AJ1294" s="3">
        <v>9</v>
      </c>
      <c r="AK1294" s="3">
        <v>1</v>
      </c>
      <c r="AL1294" t="s">
        <v>186</v>
      </c>
    </row>
    <row r="1295" spans="2:38" x14ac:dyDescent="0.2">
      <c r="B1295" s="4">
        <v>9</v>
      </c>
      <c r="C1295" s="13" t="s">
        <v>1565</v>
      </c>
      <c r="D1295" s="29">
        <v>1600615</v>
      </c>
      <c r="E1295" s="29">
        <v>6649769</v>
      </c>
      <c r="F1295" s="23">
        <v>17</v>
      </c>
      <c r="G1295" s="10">
        <v>36</v>
      </c>
      <c r="H1295" s="38">
        <v>21.42</v>
      </c>
      <c r="I1295" s="8">
        <v>59</v>
      </c>
      <c r="J1295" s="8">
        <v>57</v>
      </c>
      <c r="K1295" s="17">
        <v>17.16</v>
      </c>
      <c r="L1295" s="20">
        <f t="shared" si="1568"/>
        <v>17.60595</v>
      </c>
      <c r="M1295" s="20">
        <f t="shared" si="1569"/>
        <v>59.954766666666664</v>
      </c>
      <c r="N1295" s="16">
        <f t="shared" si="1570"/>
        <v>90913.299197146422</v>
      </c>
      <c r="O1295" s="16">
        <f t="shared" si="1571"/>
        <v>110913.09948666857</v>
      </c>
      <c r="P1295" s="22">
        <f t="shared" si="1564"/>
        <v>0</v>
      </c>
      <c r="Q1295" s="11">
        <f t="shared" si="1565"/>
        <v>5865.4393231906888</v>
      </c>
      <c r="R1295" s="7">
        <f t="shared" si="1573"/>
        <v>1275</v>
      </c>
      <c r="S1295" s="11">
        <f t="shared" si="1566"/>
        <v>7489.3609554152481</v>
      </c>
      <c r="T1295" s="11">
        <f t="shared" si="1567"/>
        <v>9736.1692420398231</v>
      </c>
      <c r="AB1295" s="4">
        <f t="shared" si="1572"/>
        <v>0</v>
      </c>
      <c r="AC1295" s="3">
        <f t="shared" si="1574"/>
        <v>17</v>
      </c>
      <c r="AD1295" s="42">
        <f t="shared" si="1575"/>
        <v>36.356999999999999</v>
      </c>
      <c r="AE1295" s="3">
        <f t="shared" si="1576"/>
        <v>59</v>
      </c>
      <c r="AF1295" s="42">
        <f t="shared" si="1577"/>
        <v>57.286000000000001</v>
      </c>
      <c r="AJ1295" s="3">
        <v>9</v>
      </c>
      <c r="AK1295" s="3">
        <v>1</v>
      </c>
      <c r="AL1295" t="s">
        <v>186</v>
      </c>
    </row>
    <row r="1296" spans="2:38" x14ac:dyDescent="0.2">
      <c r="B1296" s="4">
        <v>9</v>
      </c>
      <c r="C1296" s="13" t="s">
        <v>1628</v>
      </c>
      <c r="D1296" s="8">
        <v>1600700</v>
      </c>
      <c r="E1296" s="8">
        <v>6649050</v>
      </c>
      <c r="F1296" s="23">
        <v>17</v>
      </c>
      <c r="G1296" s="10">
        <v>36</v>
      </c>
      <c r="H1296" s="38">
        <v>25.62</v>
      </c>
      <c r="I1296" s="8">
        <v>59</v>
      </c>
      <c r="J1296" s="8">
        <v>56</v>
      </c>
      <c r="K1296" s="17">
        <v>53.82</v>
      </c>
      <c r="L1296" s="20">
        <f t="shared" si="1568"/>
        <v>17.607116666666666</v>
      </c>
      <c r="M1296" s="20">
        <f t="shared" si="1569"/>
        <v>59.948283333333336</v>
      </c>
      <c r="N1296" s="16">
        <f t="shared" si="1570"/>
        <v>90912.102776623477</v>
      </c>
      <c r="O1296" s="16">
        <f t="shared" si="1571"/>
        <v>110913.10093116372</v>
      </c>
      <c r="P1296" s="22">
        <f t="shared" si="1564"/>
        <v>0.72400690604441054</v>
      </c>
      <c r="Q1296" s="11">
        <f t="shared" si="1565"/>
        <v>5866.1633300967333</v>
      </c>
      <c r="R1296" s="7">
        <f t="shared" si="1573"/>
        <v>1276</v>
      </c>
      <c r="S1296" s="11">
        <f t="shared" si="1566"/>
        <v>7484.4152832268674</v>
      </c>
      <c r="T1296" s="11">
        <f t="shared" si="1567"/>
        <v>9729.7398681949271</v>
      </c>
      <c r="AB1296" s="4">
        <f t="shared" si="1572"/>
        <v>0</v>
      </c>
      <c r="AC1296" s="3">
        <f t="shared" si="1574"/>
        <v>17</v>
      </c>
      <c r="AD1296" s="42">
        <f t="shared" si="1575"/>
        <v>36.427</v>
      </c>
      <c r="AE1296" s="3">
        <f t="shared" si="1576"/>
        <v>59</v>
      </c>
      <c r="AF1296" s="42">
        <f t="shared" si="1577"/>
        <v>56.896999999999998</v>
      </c>
      <c r="AJ1296" s="3">
        <v>9</v>
      </c>
      <c r="AK1296" s="3">
        <v>1</v>
      </c>
      <c r="AL1296" t="s">
        <v>305</v>
      </c>
    </row>
    <row r="1297" spans="2:38" x14ac:dyDescent="0.2">
      <c r="B1297" s="4">
        <v>9</v>
      </c>
      <c r="C1297" s="13" t="s">
        <v>1627</v>
      </c>
      <c r="D1297" s="29">
        <v>1601476</v>
      </c>
      <c r="E1297" s="29">
        <v>6649585</v>
      </c>
      <c r="F1297" s="23">
        <v>17</v>
      </c>
      <c r="G1297" s="10">
        <v>37</v>
      </c>
      <c r="H1297" s="38">
        <v>16.5</v>
      </c>
      <c r="I1297" s="8">
        <v>59</v>
      </c>
      <c r="J1297" s="8">
        <v>57</v>
      </c>
      <c r="K1297" s="17">
        <v>10.44</v>
      </c>
      <c r="L1297" s="20">
        <f t="shared" si="1568"/>
        <v>17.62125</v>
      </c>
      <c r="M1297" s="20">
        <f t="shared" si="1569"/>
        <v>59.9529</v>
      </c>
      <c r="N1297" s="16">
        <f t="shared" si="1570"/>
        <v>90883.223380861178</v>
      </c>
      <c r="O1297" s="16">
        <f t="shared" si="1571"/>
        <v>110913.48375141152</v>
      </c>
      <c r="P1297" s="22">
        <f t="shared" si="1564"/>
        <v>0.94255026391169194</v>
      </c>
      <c r="Q1297" s="11">
        <f t="shared" si="1565"/>
        <v>5867.1058803606447</v>
      </c>
      <c r="R1297" s="7">
        <f t="shared" si="1573"/>
        <v>1277</v>
      </c>
      <c r="S1297" s="11">
        <f t="shared" si="1566"/>
        <v>7479.7559696375329</v>
      </c>
      <c r="T1297" s="11">
        <f t="shared" si="1567"/>
        <v>9723.6827605287926</v>
      </c>
      <c r="U1297" s="4">
        <v>9</v>
      </c>
      <c r="AB1297" s="4">
        <f t="shared" si="1572"/>
        <v>9</v>
      </c>
      <c r="AC1297" s="3">
        <f t="shared" si="1574"/>
        <v>17</v>
      </c>
      <c r="AD1297" s="42">
        <f t="shared" si="1575"/>
        <v>37.274999999999999</v>
      </c>
      <c r="AE1297" s="3">
        <f t="shared" si="1576"/>
        <v>59</v>
      </c>
      <c r="AF1297" s="42">
        <f t="shared" si="1577"/>
        <v>57.173999999999999</v>
      </c>
      <c r="AJ1297" s="3">
        <v>7</v>
      </c>
      <c r="AL1297" t="s">
        <v>325</v>
      </c>
    </row>
    <row r="1298" spans="2:38" x14ac:dyDescent="0.2">
      <c r="B1298" s="4">
        <v>9</v>
      </c>
      <c r="C1298" s="13" t="s">
        <v>1629</v>
      </c>
      <c r="D1298" s="29">
        <v>1605707</v>
      </c>
      <c r="E1298" s="29">
        <v>6650776</v>
      </c>
      <c r="F1298" s="23">
        <v>17</v>
      </c>
      <c r="G1298" s="10">
        <v>41</v>
      </c>
      <c r="H1298" s="38">
        <v>51.1</v>
      </c>
      <c r="I1298" s="8">
        <v>59</v>
      </c>
      <c r="J1298" s="8">
        <v>57</v>
      </c>
      <c r="K1298" s="17">
        <v>45</v>
      </c>
      <c r="L1298" s="20">
        <f t="shared" si="1568"/>
        <v>17.697527777777779</v>
      </c>
      <c r="M1298" s="20">
        <f t="shared" si="1569"/>
        <v>59.962499999999999</v>
      </c>
      <c r="N1298" s="16">
        <f t="shared" si="1570"/>
        <v>90730.582269023755</v>
      </c>
      <c r="O1298" s="16">
        <f t="shared" si="1571"/>
        <v>110915.58890973525</v>
      </c>
      <c r="P1298" s="22">
        <f t="shared" si="1564"/>
        <v>4.3954342220081051</v>
      </c>
      <c r="Q1298" s="11">
        <f t="shared" si="1565"/>
        <v>5871.5013145826524</v>
      </c>
      <c r="R1298" s="7">
        <f t="shared" si="1573"/>
        <v>1278</v>
      </c>
      <c r="S1298" s="11">
        <f t="shared" si="1566"/>
        <v>7479.5024570739888</v>
      </c>
      <c r="T1298" s="11">
        <f t="shared" si="1567"/>
        <v>9723.3531941961865</v>
      </c>
      <c r="U1298" s="4">
        <v>9</v>
      </c>
      <c r="AA1298" s="4">
        <v>9</v>
      </c>
      <c r="AB1298" s="4">
        <f t="shared" si="1572"/>
        <v>18</v>
      </c>
      <c r="AC1298" s="3">
        <f t="shared" si="1574"/>
        <v>17</v>
      </c>
      <c r="AD1298" s="42">
        <f t="shared" si="1575"/>
        <v>41.851666666666667</v>
      </c>
      <c r="AE1298" s="3">
        <f t="shared" si="1576"/>
        <v>59</v>
      </c>
      <c r="AF1298" s="42">
        <f t="shared" si="1577"/>
        <v>57.75</v>
      </c>
      <c r="AJ1298" s="3">
        <v>8</v>
      </c>
      <c r="AK1298" s="3">
        <v>1</v>
      </c>
      <c r="AL1298" t="s">
        <v>306</v>
      </c>
    </row>
    <row r="1299" spans="2:38" x14ac:dyDescent="0.2">
      <c r="B1299" s="4">
        <v>9</v>
      </c>
      <c r="C1299" s="13" t="s">
        <v>1630</v>
      </c>
      <c r="D1299" s="29">
        <v>1606730</v>
      </c>
      <c r="E1299" s="29">
        <v>6651827</v>
      </c>
      <c r="F1299" s="23">
        <v>17</v>
      </c>
      <c r="G1299" s="10">
        <v>42</v>
      </c>
      <c r="H1299" s="38">
        <v>58.98</v>
      </c>
      <c r="I1299" s="8">
        <v>59</v>
      </c>
      <c r="J1299" s="8">
        <v>58</v>
      </c>
      <c r="K1299" s="17">
        <v>18.059999999999999</v>
      </c>
      <c r="L1299" s="20">
        <f t="shared" si="1568"/>
        <v>17.716383333333333</v>
      </c>
      <c r="M1299" s="20">
        <f t="shared" si="1569"/>
        <v>59.971683333333331</v>
      </c>
      <c r="N1299" s="16">
        <f t="shared" si="1570"/>
        <v>90691.760827783699</v>
      </c>
      <c r="O1299" s="16">
        <f t="shared" si="1571"/>
        <v>110916.12958449002</v>
      </c>
      <c r="P1299" s="22">
        <f t="shared" si="1564"/>
        <v>1.4666731060464702</v>
      </c>
      <c r="Q1299" s="11">
        <f t="shared" si="1565"/>
        <v>5872.9679876886985</v>
      </c>
      <c r="R1299" s="7">
        <f t="shared" si="1573"/>
        <v>1279</v>
      </c>
      <c r="S1299" s="11">
        <f t="shared" si="1566"/>
        <v>7475.5214104434717</v>
      </c>
      <c r="T1299" s="11">
        <f t="shared" si="1567"/>
        <v>9718.1778335765139</v>
      </c>
      <c r="AB1299" s="4">
        <f t="shared" si="1572"/>
        <v>0</v>
      </c>
      <c r="AC1299" s="3">
        <f t="shared" si="1574"/>
        <v>17</v>
      </c>
      <c r="AD1299" s="42">
        <f t="shared" si="1575"/>
        <v>42.982999999999997</v>
      </c>
      <c r="AE1299" s="3">
        <f t="shared" si="1576"/>
        <v>59</v>
      </c>
      <c r="AF1299" s="42">
        <f t="shared" si="1577"/>
        <v>58.301000000000002</v>
      </c>
      <c r="AJ1299" s="3">
        <v>6</v>
      </c>
      <c r="AK1299" s="3">
        <v>1</v>
      </c>
      <c r="AL1299" t="s">
        <v>61</v>
      </c>
    </row>
    <row r="1300" spans="2:38" x14ac:dyDescent="0.2">
      <c r="B1300" s="4">
        <v>6</v>
      </c>
      <c r="C1300" s="13" t="s">
        <v>1631</v>
      </c>
      <c r="D1300" s="29">
        <v>1606762</v>
      </c>
      <c r="E1300" s="29">
        <v>6653809</v>
      </c>
      <c r="F1300" s="23">
        <v>17</v>
      </c>
      <c r="G1300" s="10">
        <v>43</v>
      </c>
      <c r="H1300" s="38">
        <v>4.7</v>
      </c>
      <c r="I1300" s="8">
        <v>59</v>
      </c>
      <c r="J1300" s="8">
        <v>59</v>
      </c>
      <c r="K1300" s="17">
        <v>22</v>
      </c>
      <c r="L1300" s="20">
        <f t="shared" si="1568"/>
        <v>17.717972222222222</v>
      </c>
      <c r="M1300" s="20">
        <f t="shared" si="1569"/>
        <v>59.989444444444445</v>
      </c>
      <c r="N1300" s="16">
        <f t="shared" si="1570"/>
        <v>90685.433967706995</v>
      </c>
      <c r="O1300" s="16">
        <f t="shared" si="1571"/>
        <v>110916.32972467378</v>
      </c>
      <c r="P1300" s="22">
        <f t="shared" ref="P1300:P1306" si="1604">SQRT(POWER(D1300-D1299,2)+POWER(E1300-E1299,2))/1000</f>
        <v>1.982258308092061</v>
      </c>
      <c r="Q1300" s="11">
        <f t="shared" ref="Q1300:Q1306" si="1605">Q1299+P1300</f>
        <v>5874.9502459967907</v>
      </c>
      <c r="R1300" s="7">
        <f t="shared" si="1573"/>
        <v>1280</v>
      </c>
      <c r="S1300" s="11">
        <f t="shared" ref="S1300:S1306" si="1606">Q1300/R1300*1628</f>
        <v>7472.2023441271676</v>
      </c>
      <c r="T1300" s="11">
        <f t="shared" ref="T1300:T1306" si="1607">S1300*1.3</f>
        <v>9713.8630473653175</v>
      </c>
      <c r="AB1300" s="4">
        <f t="shared" si="1572"/>
        <v>0</v>
      </c>
      <c r="AC1300" s="3">
        <f t="shared" si="1574"/>
        <v>17</v>
      </c>
      <c r="AD1300" s="42">
        <f t="shared" si="1575"/>
        <v>43.078333333333333</v>
      </c>
      <c r="AE1300" s="3">
        <f t="shared" si="1576"/>
        <v>59</v>
      </c>
      <c r="AF1300" s="42">
        <f t="shared" si="1577"/>
        <v>59.366666666666667</v>
      </c>
      <c r="AJ1300" s="3">
        <v>7</v>
      </c>
      <c r="AL1300" t="s">
        <v>237</v>
      </c>
    </row>
    <row r="1301" spans="2:38" x14ac:dyDescent="0.2">
      <c r="B1301" s="4">
        <v>8</v>
      </c>
      <c r="C1301" s="13" t="s">
        <v>1632</v>
      </c>
      <c r="D1301" s="29">
        <v>1606857</v>
      </c>
      <c r="E1301" s="29">
        <v>6656203</v>
      </c>
      <c r="F1301" s="23">
        <v>17</v>
      </c>
      <c r="G1301" s="10">
        <v>43</v>
      </c>
      <c r="H1301" s="38">
        <v>15.36</v>
      </c>
      <c r="I1301" s="8">
        <v>60</v>
      </c>
      <c r="J1301" s="8">
        <v>0</v>
      </c>
      <c r="K1301" s="17">
        <v>39.24</v>
      </c>
      <c r="L1301" s="20">
        <f t="shared" si="1568"/>
        <v>17.720933333333335</v>
      </c>
      <c r="M1301" s="20">
        <f t="shared" si="1569"/>
        <v>60.010899999999999</v>
      </c>
      <c r="N1301" s="16">
        <f t="shared" si="1570"/>
        <v>90675.641614060951</v>
      </c>
      <c r="O1301" s="16">
        <f t="shared" si="1571"/>
        <v>110916.56682369369</v>
      </c>
      <c r="P1301" s="22">
        <f t="shared" si="1604"/>
        <v>2.3958841791706043</v>
      </c>
      <c r="Q1301" s="11">
        <f t="shared" si="1605"/>
        <v>5877.3461301759617</v>
      </c>
      <c r="R1301" s="7">
        <f t="shared" si="1573"/>
        <v>1281</v>
      </c>
      <c r="S1301" s="11">
        <f t="shared" si="1606"/>
        <v>7469.4141295288564</v>
      </c>
      <c r="T1301" s="11">
        <f t="shared" si="1607"/>
        <v>9710.2383683875141</v>
      </c>
      <c r="AB1301" s="4">
        <f t="shared" si="1572"/>
        <v>0</v>
      </c>
      <c r="AC1301" s="3">
        <f t="shared" si="1574"/>
        <v>17</v>
      </c>
      <c r="AD1301" s="42">
        <f t="shared" si="1575"/>
        <v>43.256</v>
      </c>
      <c r="AE1301" s="3">
        <f t="shared" si="1576"/>
        <v>60</v>
      </c>
      <c r="AF1301" s="42">
        <f t="shared" si="1577"/>
        <v>0.65400000000000003</v>
      </c>
      <c r="AJ1301" s="3">
        <v>7</v>
      </c>
      <c r="AL1301" t="s">
        <v>604</v>
      </c>
    </row>
    <row r="1302" spans="2:38" x14ac:dyDescent="0.2">
      <c r="B1302" s="4">
        <v>8</v>
      </c>
      <c r="C1302" s="13" t="s">
        <v>3047</v>
      </c>
      <c r="D1302" s="29">
        <v>1606857</v>
      </c>
      <c r="E1302" s="29">
        <v>6656203</v>
      </c>
      <c r="F1302" s="23">
        <v>17</v>
      </c>
      <c r="G1302" s="10">
        <v>43</v>
      </c>
      <c r="H1302" s="38">
        <v>15.36</v>
      </c>
      <c r="I1302" s="8">
        <v>60</v>
      </c>
      <c r="J1302" s="8">
        <v>0</v>
      </c>
      <c r="K1302" s="17">
        <v>39.24</v>
      </c>
      <c r="L1302" s="20">
        <f t="shared" ref="L1302" si="1608">(H1302/60+G1302)/60+F1302</f>
        <v>17.720933333333335</v>
      </c>
      <c r="M1302" s="20">
        <f t="shared" ref="M1302" si="1609">(K1302/60+J1302)/60+I1302</f>
        <v>60.010899999999999</v>
      </c>
      <c r="N1302" s="16">
        <f t="shared" ref="N1302" si="1610">D1302/L1302</f>
        <v>90675.641614060951</v>
      </c>
      <c r="O1302" s="16">
        <f t="shared" ref="O1302" si="1611">E1302/M1302</f>
        <v>110916.56682369369</v>
      </c>
      <c r="P1302" s="22">
        <f t="shared" si="1604"/>
        <v>0</v>
      </c>
      <c r="Q1302" s="11">
        <f t="shared" si="1605"/>
        <v>5877.3461301759617</v>
      </c>
      <c r="R1302" s="7">
        <f t="shared" si="1573"/>
        <v>1282</v>
      </c>
      <c r="S1302" s="11">
        <f t="shared" si="1606"/>
        <v>7463.5877534527808</v>
      </c>
      <c r="T1302" s="11">
        <f t="shared" si="1607"/>
        <v>9702.6640794886152</v>
      </c>
      <c r="AB1302" s="4">
        <f t="shared" ref="AB1302" si="1612">SUM(U1302:AA1302)</f>
        <v>0</v>
      </c>
      <c r="AC1302" s="3">
        <f t="shared" ref="AC1302" si="1613">F1302</f>
        <v>17</v>
      </c>
      <c r="AD1302" s="42">
        <f t="shared" ref="AD1302" si="1614">G1302+H1302/60</f>
        <v>43.256</v>
      </c>
      <c r="AE1302" s="3">
        <f t="shared" ref="AE1302" si="1615">I1302</f>
        <v>60</v>
      </c>
      <c r="AF1302" s="42">
        <f t="shared" ref="AF1302" si="1616">J1302+K1302/60</f>
        <v>0.65400000000000003</v>
      </c>
      <c r="AJ1302" s="3">
        <v>7</v>
      </c>
      <c r="AL1302" t="s">
        <v>604</v>
      </c>
    </row>
    <row r="1303" spans="2:38" x14ac:dyDescent="0.2">
      <c r="B1303" s="4">
        <v>9</v>
      </c>
      <c r="C1303" s="13" t="s">
        <v>1633</v>
      </c>
      <c r="D1303" s="29">
        <v>1604988</v>
      </c>
      <c r="E1303" s="29">
        <v>6656543</v>
      </c>
      <c r="F1303" s="23">
        <v>17</v>
      </c>
      <c r="G1303" s="10">
        <v>41</v>
      </c>
      <c r="H1303" s="38">
        <v>15.4</v>
      </c>
      <c r="I1303" s="8">
        <v>60</v>
      </c>
      <c r="J1303" s="8">
        <v>0</v>
      </c>
      <c r="K1303" s="17">
        <v>52</v>
      </c>
      <c r="L1303" s="20">
        <f t="shared" si="1568"/>
        <v>17.68761111111111</v>
      </c>
      <c r="M1303" s="20">
        <f t="shared" si="1569"/>
        <v>60.014444444444443</v>
      </c>
      <c r="N1303" s="16">
        <f t="shared" si="1570"/>
        <v>90740.801000072242</v>
      </c>
      <c r="O1303" s="16">
        <f t="shared" si="1571"/>
        <v>110915.68141003093</v>
      </c>
      <c r="P1303" s="22">
        <f t="shared" si="1604"/>
        <v>1.8996739193872194</v>
      </c>
      <c r="Q1303" s="11">
        <f t="shared" si="1605"/>
        <v>5879.2458040953488</v>
      </c>
      <c r="R1303" s="7">
        <f t="shared" si="1573"/>
        <v>1283</v>
      </c>
      <c r="S1303" s="11">
        <f t="shared" si="1606"/>
        <v>7460.1809579635446</v>
      </c>
      <c r="T1303" s="11">
        <f t="shared" si="1607"/>
        <v>9698.2352453526091</v>
      </c>
      <c r="AB1303" s="4">
        <f t="shared" si="1572"/>
        <v>0</v>
      </c>
      <c r="AC1303" s="3">
        <f t="shared" si="1574"/>
        <v>17</v>
      </c>
      <c r="AD1303" s="42">
        <f t="shared" si="1575"/>
        <v>41.256666666666668</v>
      </c>
      <c r="AE1303" s="3">
        <f t="shared" si="1576"/>
        <v>60</v>
      </c>
      <c r="AF1303" s="42">
        <f t="shared" si="1577"/>
        <v>0.8666666666666667</v>
      </c>
      <c r="AJ1303" s="3">
        <v>7</v>
      </c>
      <c r="AK1303" s="57" t="s">
        <v>2998</v>
      </c>
      <c r="AL1303" t="s">
        <v>32</v>
      </c>
    </row>
    <row r="1304" spans="2:38" x14ac:dyDescent="0.2">
      <c r="B1304" s="4">
        <v>7</v>
      </c>
      <c r="C1304" s="13" t="s">
        <v>1634</v>
      </c>
      <c r="D1304" s="29">
        <v>1602200</v>
      </c>
      <c r="E1304" s="29">
        <v>6657550</v>
      </c>
      <c r="F1304" s="23">
        <v>17</v>
      </c>
      <c r="G1304" s="10">
        <v>38</v>
      </c>
      <c r="H1304" s="38">
        <v>17.34</v>
      </c>
      <c r="I1304" s="8">
        <v>60</v>
      </c>
      <c r="J1304" s="8">
        <v>1</v>
      </c>
      <c r="K1304" s="17">
        <v>27</v>
      </c>
      <c r="L1304" s="20">
        <f t="shared" si="1568"/>
        <v>17.63815</v>
      </c>
      <c r="M1304" s="20">
        <f t="shared" si="1569"/>
        <v>60.024166666666666</v>
      </c>
      <c r="N1304" s="16">
        <f t="shared" si="1570"/>
        <v>90837.190975244011</v>
      </c>
      <c r="O1304" s="16">
        <f t="shared" si="1571"/>
        <v>110914.49277374391</v>
      </c>
      <c r="P1304" s="22">
        <f t="shared" si="1604"/>
        <v>2.9642862547331692</v>
      </c>
      <c r="Q1304" s="11">
        <f t="shared" si="1605"/>
        <v>5882.2100903500823</v>
      </c>
      <c r="R1304" s="7">
        <f t="shared" si="1573"/>
        <v>1284</v>
      </c>
      <c r="S1304" s="11">
        <f t="shared" si="1606"/>
        <v>7458.1293045871762</v>
      </c>
      <c r="T1304" s="11">
        <f t="shared" si="1607"/>
        <v>9695.5680959633301</v>
      </c>
      <c r="U1304" s="4">
        <v>7</v>
      </c>
      <c r="V1304" s="4">
        <v>9</v>
      </c>
      <c r="AB1304" s="4">
        <f>SUM(U1304:AA1304)+25</f>
        <v>41</v>
      </c>
      <c r="AC1304" s="3">
        <f t="shared" si="1574"/>
        <v>17</v>
      </c>
      <c r="AD1304" s="42">
        <f t="shared" si="1575"/>
        <v>38.289000000000001</v>
      </c>
      <c r="AE1304" s="3">
        <f t="shared" si="1576"/>
        <v>60</v>
      </c>
      <c r="AF1304" s="42">
        <f t="shared" si="1577"/>
        <v>1.45</v>
      </c>
      <c r="AJ1304" s="3">
        <v>9</v>
      </c>
      <c r="AK1304" s="57" t="s">
        <v>2998</v>
      </c>
      <c r="AL1304" t="s">
        <v>2679</v>
      </c>
    </row>
    <row r="1305" spans="2:38" x14ac:dyDescent="0.2">
      <c r="B1305" s="4">
        <v>9</v>
      </c>
      <c r="C1305" s="13" t="s">
        <v>1635</v>
      </c>
      <c r="D1305" s="29">
        <v>1602970</v>
      </c>
      <c r="E1305" s="29">
        <v>6659090</v>
      </c>
      <c r="F1305" s="23">
        <v>17</v>
      </c>
      <c r="G1305" s="10">
        <v>39</v>
      </c>
      <c r="H1305" s="38">
        <v>9.84</v>
      </c>
      <c r="I1305" s="8">
        <v>60</v>
      </c>
      <c r="J1305" s="8">
        <v>2</v>
      </c>
      <c r="K1305" s="17">
        <v>16.079999999999998</v>
      </c>
      <c r="L1305" s="20">
        <f t="shared" si="1568"/>
        <v>17.652733333333334</v>
      </c>
      <c r="M1305" s="20">
        <f t="shared" si="1569"/>
        <v>60.037799999999997</v>
      </c>
      <c r="N1305" s="16">
        <f t="shared" si="1570"/>
        <v>90805.767567628805</v>
      </c>
      <c r="O1305" s="16">
        <f t="shared" si="1571"/>
        <v>110914.95691047974</v>
      </c>
      <c r="P1305" s="22">
        <f t="shared" si="1604"/>
        <v>1.7217723426748379</v>
      </c>
      <c r="Q1305" s="11">
        <f t="shared" si="1605"/>
        <v>5883.931862692757</v>
      </c>
      <c r="R1305" s="7">
        <f t="shared" si="1573"/>
        <v>1285</v>
      </c>
      <c r="S1305" s="11">
        <f t="shared" si="1606"/>
        <v>7454.506671178061</v>
      </c>
      <c r="T1305" s="11">
        <f t="shared" si="1607"/>
        <v>9690.8586725314799</v>
      </c>
      <c r="AA1305" s="4">
        <v>9</v>
      </c>
      <c r="AB1305" s="4">
        <f t="shared" si="1572"/>
        <v>9</v>
      </c>
      <c r="AC1305" s="3">
        <f t="shared" si="1574"/>
        <v>17</v>
      </c>
      <c r="AD1305" s="42">
        <f t="shared" si="1575"/>
        <v>39.164000000000001</v>
      </c>
      <c r="AE1305" s="3">
        <f t="shared" si="1576"/>
        <v>60</v>
      </c>
      <c r="AF1305" s="42">
        <f t="shared" si="1577"/>
        <v>2.2679999999999998</v>
      </c>
      <c r="AJ1305" s="3">
        <v>9</v>
      </c>
      <c r="AL1305" t="s">
        <v>594</v>
      </c>
    </row>
    <row r="1306" spans="2:38" x14ac:dyDescent="0.2">
      <c r="B1306" s="4">
        <v>9</v>
      </c>
      <c r="C1306" s="13" t="s">
        <v>1636</v>
      </c>
      <c r="D1306" s="8">
        <v>1604025</v>
      </c>
      <c r="E1306" s="8">
        <v>6659450</v>
      </c>
      <c r="F1306" s="23">
        <v>17</v>
      </c>
      <c r="G1306" s="10">
        <v>40</v>
      </c>
      <c r="H1306" s="38">
        <v>18.54</v>
      </c>
      <c r="I1306" s="8">
        <v>60</v>
      </c>
      <c r="J1306" s="8">
        <v>2</v>
      </c>
      <c r="K1306" s="17">
        <v>26.76</v>
      </c>
      <c r="L1306" s="20">
        <f t="shared" si="1568"/>
        <v>17.671816666666668</v>
      </c>
      <c r="M1306" s="20">
        <f t="shared" si="1569"/>
        <v>60.04076666666667</v>
      </c>
      <c r="N1306" s="16">
        <f t="shared" si="1570"/>
        <v>90767.408368692515</v>
      </c>
      <c r="O1306" s="16">
        <f t="shared" si="1571"/>
        <v>110915.47243178662</v>
      </c>
      <c r="P1306" s="22">
        <f t="shared" si="1604"/>
        <v>1.1147309092332554</v>
      </c>
      <c r="Q1306" s="11">
        <f t="shared" si="1605"/>
        <v>5885.04659360199</v>
      </c>
      <c r="R1306" s="7">
        <f t="shared" si="1573"/>
        <v>1286</v>
      </c>
      <c r="S1306" s="11">
        <f t="shared" si="1606"/>
        <v>7450.1211931446651</v>
      </c>
      <c r="T1306" s="11">
        <f t="shared" si="1607"/>
        <v>9685.1575510880648</v>
      </c>
      <c r="AB1306" s="4">
        <f t="shared" si="1572"/>
        <v>0</v>
      </c>
      <c r="AC1306" s="3">
        <f t="shared" si="1574"/>
        <v>17</v>
      </c>
      <c r="AD1306" s="42">
        <f t="shared" si="1575"/>
        <v>40.308999999999997</v>
      </c>
      <c r="AE1306" s="3">
        <f t="shared" si="1576"/>
        <v>60</v>
      </c>
      <c r="AF1306" s="42">
        <f t="shared" si="1577"/>
        <v>2.4460000000000002</v>
      </c>
      <c r="AJ1306" s="3">
        <v>9</v>
      </c>
      <c r="AK1306" s="3">
        <v>1</v>
      </c>
      <c r="AL1306" t="s">
        <v>383</v>
      </c>
    </row>
    <row r="1307" spans="2:38" x14ac:dyDescent="0.2">
      <c r="B1307" s="4">
        <v>9</v>
      </c>
      <c r="C1307" s="13" t="s">
        <v>1637</v>
      </c>
      <c r="D1307" s="8">
        <v>1604025</v>
      </c>
      <c r="E1307" s="8">
        <v>6659450</v>
      </c>
      <c r="F1307" s="23">
        <v>17</v>
      </c>
      <c r="G1307" s="10">
        <v>40</v>
      </c>
      <c r="H1307" s="38">
        <v>18.54</v>
      </c>
      <c r="I1307" s="8">
        <v>60</v>
      </c>
      <c r="J1307" s="8">
        <v>2</v>
      </c>
      <c r="K1307" s="17">
        <v>26.76</v>
      </c>
      <c r="L1307" s="20">
        <f t="shared" si="1568"/>
        <v>17.671816666666668</v>
      </c>
      <c r="M1307" s="20">
        <f t="shared" si="1569"/>
        <v>60.04076666666667</v>
      </c>
      <c r="N1307" s="16">
        <f t="shared" si="1570"/>
        <v>90767.408368692515</v>
      </c>
      <c r="O1307" s="16">
        <f t="shared" si="1571"/>
        <v>110915.47243178662</v>
      </c>
      <c r="P1307" s="22">
        <f t="shared" si="1564"/>
        <v>0</v>
      </c>
      <c r="Q1307" s="11">
        <f t="shared" si="1565"/>
        <v>5885.04659360199</v>
      </c>
      <c r="R1307" s="7">
        <f t="shared" si="1573"/>
        <v>1287</v>
      </c>
      <c r="S1307" s="11">
        <f t="shared" si="1566"/>
        <v>7444.3324431888414</v>
      </c>
      <c r="T1307" s="11">
        <f t="shared" si="1567"/>
        <v>9677.6321761454947</v>
      </c>
      <c r="AB1307" s="4">
        <f t="shared" si="1572"/>
        <v>0</v>
      </c>
      <c r="AC1307" s="3">
        <f t="shared" si="1574"/>
        <v>17</v>
      </c>
      <c r="AD1307" s="42">
        <f t="shared" si="1575"/>
        <v>40.308999999999997</v>
      </c>
      <c r="AE1307" s="3">
        <f t="shared" si="1576"/>
        <v>60</v>
      </c>
      <c r="AF1307" s="42">
        <f t="shared" si="1577"/>
        <v>2.4460000000000002</v>
      </c>
      <c r="AJ1307" s="3">
        <v>9</v>
      </c>
      <c r="AK1307" s="3">
        <v>1</v>
      </c>
      <c r="AL1307" t="s">
        <v>383</v>
      </c>
    </row>
    <row r="1308" spans="2:38" x14ac:dyDescent="0.2">
      <c r="B1308" s="4">
        <v>9</v>
      </c>
      <c r="C1308" s="13" t="s">
        <v>1638</v>
      </c>
      <c r="D1308" s="8">
        <v>1604025</v>
      </c>
      <c r="E1308" s="8">
        <v>6659450</v>
      </c>
      <c r="F1308" s="23">
        <v>17</v>
      </c>
      <c r="G1308" s="10">
        <v>40</v>
      </c>
      <c r="H1308" s="38">
        <v>18.54</v>
      </c>
      <c r="I1308" s="8">
        <v>60</v>
      </c>
      <c r="J1308" s="8">
        <v>2</v>
      </c>
      <c r="K1308" s="17">
        <v>26.76</v>
      </c>
      <c r="L1308" s="20">
        <f t="shared" si="1568"/>
        <v>17.671816666666668</v>
      </c>
      <c r="M1308" s="20">
        <f t="shared" si="1569"/>
        <v>60.04076666666667</v>
      </c>
      <c r="N1308" s="16">
        <f t="shared" si="1570"/>
        <v>90767.408368692515</v>
      </c>
      <c r="O1308" s="16">
        <f t="shared" si="1571"/>
        <v>110915.47243178662</v>
      </c>
      <c r="P1308" s="22">
        <f t="shared" si="1564"/>
        <v>0</v>
      </c>
      <c r="Q1308" s="11">
        <f t="shared" si="1565"/>
        <v>5885.04659360199</v>
      </c>
      <c r="R1308" s="7">
        <f t="shared" si="1573"/>
        <v>1288</v>
      </c>
      <c r="S1308" s="11">
        <f t="shared" si="1566"/>
        <v>7438.5526819751867</v>
      </c>
      <c r="T1308" s="11">
        <f t="shared" si="1567"/>
        <v>9670.1184865677424</v>
      </c>
      <c r="V1308" s="4">
        <v>7</v>
      </c>
      <c r="AB1308" s="4">
        <f t="shared" si="1572"/>
        <v>7</v>
      </c>
      <c r="AC1308" s="3">
        <f t="shared" si="1574"/>
        <v>17</v>
      </c>
      <c r="AD1308" s="42">
        <f t="shared" si="1575"/>
        <v>40.308999999999997</v>
      </c>
      <c r="AE1308" s="3">
        <f t="shared" si="1576"/>
        <v>60</v>
      </c>
      <c r="AF1308" s="42">
        <f t="shared" si="1577"/>
        <v>2.4460000000000002</v>
      </c>
      <c r="AJ1308" s="3">
        <v>9</v>
      </c>
      <c r="AK1308" s="3">
        <v>1</v>
      </c>
      <c r="AL1308" t="s">
        <v>2680</v>
      </c>
    </row>
    <row r="1309" spans="2:38" x14ac:dyDescent="0.2">
      <c r="B1309" s="4">
        <v>9</v>
      </c>
      <c r="C1309" s="13" t="s">
        <v>1639</v>
      </c>
      <c r="D1309" s="8">
        <v>1601035</v>
      </c>
      <c r="E1309" s="8">
        <v>6661010</v>
      </c>
      <c r="F1309" s="23">
        <v>17</v>
      </c>
      <c r="G1309" s="10">
        <v>37</v>
      </c>
      <c r="H1309" s="38">
        <v>8.2799999999999994</v>
      </c>
      <c r="I1309" s="8">
        <v>60</v>
      </c>
      <c r="J1309" s="8">
        <v>3</v>
      </c>
      <c r="K1309" s="17">
        <v>19.8</v>
      </c>
      <c r="L1309" s="20">
        <f t="shared" si="1568"/>
        <v>17.618966666666665</v>
      </c>
      <c r="M1309" s="20">
        <f t="shared" si="1569"/>
        <v>60.055500000000002</v>
      </c>
      <c r="N1309" s="16">
        <f t="shared" si="1570"/>
        <v>90869.971564734224</v>
      </c>
      <c r="O1309" s="16">
        <f t="shared" si="1571"/>
        <v>110914.2376634946</v>
      </c>
      <c r="P1309" s="22">
        <f t="shared" si="1564"/>
        <v>3.3724916604789406</v>
      </c>
      <c r="Q1309" s="11">
        <f t="shared" si="1565"/>
        <v>5888.4190852624688</v>
      </c>
      <c r="R1309" s="7">
        <f t="shared" si="1573"/>
        <v>1289</v>
      </c>
      <c r="S1309" s="11">
        <f t="shared" si="1566"/>
        <v>7437.0413272360738</v>
      </c>
      <c r="T1309" s="11">
        <f t="shared" si="1567"/>
        <v>9668.1537254068971</v>
      </c>
      <c r="AB1309" s="4">
        <f t="shared" si="1572"/>
        <v>0</v>
      </c>
      <c r="AC1309" s="3">
        <f t="shared" si="1574"/>
        <v>17</v>
      </c>
      <c r="AD1309" s="42">
        <f t="shared" si="1575"/>
        <v>37.137999999999998</v>
      </c>
      <c r="AE1309" s="3">
        <f t="shared" si="1576"/>
        <v>60</v>
      </c>
      <c r="AF1309" s="42">
        <f t="shared" si="1577"/>
        <v>3.33</v>
      </c>
      <c r="AJ1309" s="3">
        <v>9</v>
      </c>
      <c r="AK1309" s="3">
        <v>1</v>
      </c>
      <c r="AL1309" t="s">
        <v>22</v>
      </c>
    </row>
    <row r="1310" spans="2:38" x14ac:dyDescent="0.2">
      <c r="B1310" s="4">
        <v>9</v>
      </c>
      <c r="C1310" s="13" t="s">
        <v>1668</v>
      </c>
      <c r="D1310" s="29">
        <v>1603417</v>
      </c>
      <c r="E1310" s="29">
        <v>6661965</v>
      </c>
      <c r="F1310" s="23">
        <v>17</v>
      </c>
      <c r="G1310" s="10">
        <v>39</v>
      </c>
      <c r="H1310" s="38">
        <v>43.9</v>
      </c>
      <c r="I1310" s="8">
        <v>60</v>
      </c>
      <c r="J1310" s="8">
        <v>3</v>
      </c>
      <c r="K1310" s="17">
        <v>48.5</v>
      </c>
      <c r="L1310" s="20">
        <f t="shared" si="1568"/>
        <v>17.662194444444445</v>
      </c>
      <c r="M1310" s="20">
        <f t="shared" si="1569"/>
        <v>60.063472222222224</v>
      </c>
      <c r="N1310" s="16">
        <f t="shared" si="1570"/>
        <v>90782.43391802012</v>
      </c>
      <c r="O1310" s="16">
        <f t="shared" si="1571"/>
        <v>110915.415867936</v>
      </c>
      <c r="P1310" s="22">
        <f t="shared" si="1564"/>
        <v>2.566310386527709</v>
      </c>
      <c r="Q1310" s="11">
        <f t="shared" si="1565"/>
        <v>5890.9853956489969</v>
      </c>
      <c r="R1310" s="7">
        <f t="shared" si="1573"/>
        <v>1290</v>
      </c>
      <c r="S1310" s="11">
        <f t="shared" si="1566"/>
        <v>7434.5149024159437</v>
      </c>
      <c r="T1310" s="11">
        <f t="shared" si="1567"/>
        <v>9664.8693731407275</v>
      </c>
      <c r="U1310" s="4">
        <v>9</v>
      </c>
      <c r="W1310" s="4">
        <v>7</v>
      </c>
      <c r="AA1310" s="4">
        <v>9</v>
      </c>
      <c r="AB1310" s="4">
        <f t="shared" si="1572"/>
        <v>25</v>
      </c>
      <c r="AC1310" s="3">
        <f t="shared" si="1574"/>
        <v>17</v>
      </c>
      <c r="AD1310" s="42">
        <f t="shared" si="1575"/>
        <v>39.731666666666669</v>
      </c>
      <c r="AE1310" s="3">
        <f t="shared" si="1576"/>
        <v>60</v>
      </c>
      <c r="AF1310" s="42">
        <f t="shared" si="1577"/>
        <v>3.8083333333333336</v>
      </c>
      <c r="AJ1310" s="3">
        <v>6</v>
      </c>
      <c r="AL1310" t="s">
        <v>2681</v>
      </c>
    </row>
    <row r="1311" spans="2:38" x14ac:dyDescent="0.2">
      <c r="B1311" s="4">
        <v>7</v>
      </c>
      <c r="C1311" s="13" t="s">
        <v>1669</v>
      </c>
      <c r="D1311" s="29">
        <v>1601182</v>
      </c>
      <c r="E1311" s="29">
        <v>6662979</v>
      </c>
      <c r="F1311" s="23">
        <v>17</v>
      </c>
      <c r="G1311" s="10">
        <v>37</v>
      </c>
      <c r="H1311" s="38">
        <v>21.3</v>
      </c>
      <c r="I1311" s="8">
        <v>60</v>
      </c>
      <c r="J1311" s="8">
        <v>4</v>
      </c>
      <c r="K1311" s="17">
        <v>23.3</v>
      </c>
      <c r="L1311" s="20">
        <f t="shared" si="1568"/>
        <v>17.622583333333335</v>
      </c>
      <c r="M1311" s="20">
        <f t="shared" si="1569"/>
        <v>60.073138888888892</v>
      </c>
      <c r="N1311" s="16">
        <f t="shared" si="1570"/>
        <v>90859.66397283788</v>
      </c>
      <c r="O1311" s="16">
        <f t="shared" si="1571"/>
        <v>110914.44734266054</v>
      </c>
      <c r="P1311" s="22">
        <f t="shared" si="1564"/>
        <v>2.4542658780172943</v>
      </c>
      <c r="Q1311" s="11">
        <f t="shared" si="1565"/>
        <v>5893.4396615270143</v>
      </c>
      <c r="R1311" s="7">
        <f t="shared" si="1573"/>
        <v>1291</v>
      </c>
      <c r="S1311" s="11">
        <f t="shared" si="1566"/>
        <v>7431.8510991215944</v>
      </c>
      <c r="T1311" s="11">
        <f t="shared" si="1567"/>
        <v>9661.4064288580739</v>
      </c>
      <c r="V1311" s="4">
        <v>9</v>
      </c>
      <c r="AB1311" s="4">
        <f t="shared" si="1572"/>
        <v>9</v>
      </c>
      <c r="AC1311" s="3">
        <f t="shared" si="1574"/>
        <v>17</v>
      </c>
      <c r="AD1311" s="42">
        <f t="shared" si="1575"/>
        <v>37.354999999999997</v>
      </c>
      <c r="AE1311" s="3">
        <f t="shared" si="1576"/>
        <v>60</v>
      </c>
      <c r="AF1311" s="42">
        <f t="shared" si="1577"/>
        <v>4.3883333333333336</v>
      </c>
      <c r="AJ1311" s="3">
        <v>6</v>
      </c>
      <c r="AL1311" t="s">
        <v>2682</v>
      </c>
    </row>
    <row r="1312" spans="2:38" x14ac:dyDescent="0.2">
      <c r="B1312" s="4">
        <v>9</v>
      </c>
      <c r="C1312" s="13" t="s">
        <v>1670</v>
      </c>
      <c r="D1312" s="29">
        <v>1602113</v>
      </c>
      <c r="E1312" s="29">
        <v>6663454</v>
      </c>
      <c r="F1312" s="23">
        <v>17</v>
      </c>
      <c r="G1312" s="10">
        <v>38</v>
      </c>
      <c r="H1312" s="38">
        <v>22.32</v>
      </c>
      <c r="I1312" s="8">
        <v>60</v>
      </c>
      <c r="J1312" s="8">
        <v>4</v>
      </c>
      <c r="K1312" s="17">
        <v>37.74</v>
      </c>
      <c r="L1312" s="20">
        <f t="shared" si="1568"/>
        <v>17.639533333333333</v>
      </c>
      <c r="M1312" s="20">
        <f t="shared" si="1569"/>
        <v>60.077150000000003</v>
      </c>
      <c r="N1312" s="16">
        <f t="shared" si="1570"/>
        <v>90825.135207658561</v>
      </c>
      <c r="O1312" s="16">
        <f t="shared" si="1571"/>
        <v>110914.94852868353</v>
      </c>
      <c r="P1312" s="22">
        <f t="shared" si="1564"/>
        <v>1.0451727130001049</v>
      </c>
      <c r="Q1312" s="11">
        <f t="shared" si="1565"/>
        <v>5894.4848342400146</v>
      </c>
      <c r="R1312" s="7">
        <f t="shared" si="1573"/>
        <v>1292</v>
      </c>
      <c r="S1312" s="11">
        <f t="shared" si="1566"/>
        <v>7427.415874723486</v>
      </c>
      <c r="T1312" s="11">
        <f t="shared" si="1567"/>
        <v>9655.6406371405319</v>
      </c>
      <c r="AB1312" s="4">
        <f t="shared" si="1572"/>
        <v>0</v>
      </c>
      <c r="AC1312" s="3">
        <f t="shared" si="1574"/>
        <v>17</v>
      </c>
      <c r="AD1312" s="42">
        <f t="shared" si="1575"/>
        <v>38.372</v>
      </c>
      <c r="AE1312" s="3">
        <f t="shared" si="1576"/>
        <v>60</v>
      </c>
      <c r="AF1312" s="42">
        <f t="shared" si="1577"/>
        <v>4.6289999999999996</v>
      </c>
      <c r="AJ1312" s="3">
        <v>9</v>
      </c>
      <c r="AK1312" s="3">
        <v>1</v>
      </c>
      <c r="AL1312" t="s">
        <v>6</v>
      </c>
    </row>
    <row r="1313" spans="1:38" x14ac:dyDescent="0.2">
      <c r="B1313" s="4">
        <v>9</v>
      </c>
      <c r="C1313" s="13" t="s">
        <v>1671</v>
      </c>
      <c r="D1313" s="29">
        <v>1600873</v>
      </c>
      <c r="E1313" s="29">
        <v>6665771</v>
      </c>
      <c r="F1313" s="23">
        <v>17</v>
      </c>
      <c r="G1313" s="10">
        <v>37</v>
      </c>
      <c r="H1313" s="38">
        <v>6.3</v>
      </c>
      <c r="I1313" s="8">
        <v>60</v>
      </c>
      <c r="J1313" s="8">
        <v>5</v>
      </c>
      <c r="K1313" s="17">
        <v>53.7</v>
      </c>
      <c r="L1313" s="20">
        <f t="shared" si="1568"/>
        <v>17.618416666666668</v>
      </c>
      <c r="M1313" s="20">
        <f t="shared" si="1569"/>
        <v>60.09825</v>
      </c>
      <c r="N1313" s="16">
        <f t="shared" si="1570"/>
        <v>90863.613359127048</v>
      </c>
      <c r="O1313" s="16">
        <f t="shared" si="1571"/>
        <v>110914.56074012138</v>
      </c>
      <c r="P1313" s="22">
        <f t="shared" si="1564"/>
        <v>2.6279438730688294</v>
      </c>
      <c r="Q1313" s="11">
        <f t="shared" si="1565"/>
        <v>5897.1127781130836</v>
      </c>
      <c r="R1313" s="7">
        <f t="shared" si="1573"/>
        <v>1293</v>
      </c>
      <c r="S1313" s="11">
        <f t="shared" si="1566"/>
        <v>7424.9803579026293</v>
      </c>
      <c r="T1313" s="11">
        <f t="shared" si="1567"/>
        <v>9652.4744652734189</v>
      </c>
      <c r="AB1313" s="4">
        <f t="shared" si="1572"/>
        <v>0</v>
      </c>
      <c r="AC1313" s="3">
        <f t="shared" si="1574"/>
        <v>17</v>
      </c>
      <c r="AD1313" s="42">
        <f t="shared" si="1575"/>
        <v>37.104999999999997</v>
      </c>
      <c r="AE1313" s="3">
        <f t="shared" si="1576"/>
        <v>60</v>
      </c>
      <c r="AF1313" s="42">
        <f t="shared" si="1577"/>
        <v>5.8949999999999996</v>
      </c>
      <c r="AJ1313" s="3">
        <v>6</v>
      </c>
      <c r="AL1313" t="s">
        <v>550</v>
      </c>
    </row>
    <row r="1314" spans="1:38" x14ac:dyDescent="0.2">
      <c r="B1314" s="4">
        <v>8</v>
      </c>
      <c r="C1314" s="13" t="s">
        <v>1672</v>
      </c>
      <c r="D1314" s="29">
        <v>1600190</v>
      </c>
      <c r="E1314" s="29">
        <v>6667275</v>
      </c>
      <c r="F1314" s="23">
        <v>17</v>
      </c>
      <c r="G1314" s="10">
        <v>36</v>
      </c>
      <c r="H1314" s="38">
        <v>24.72</v>
      </c>
      <c r="I1314" s="8">
        <v>60</v>
      </c>
      <c r="J1314" s="8">
        <v>6</v>
      </c>
      <c r="K1314" s="17">
        <v>42.84</v>
      </c>
      <c r="L1314" s="20">
        <f t="shared" si="1568"/>
        <v>17.606866666666665</v>
      </c>
      <c r="M1314" s="20">
        <f t="shared" si="1569"/>
        <v>60.111899999999999</v>
      </c>
      <c r="N1314" s="16">
        <f t="shared" si="1570"/>
        <v>90884.427666478616</v>
      </c>
      <c r="O1314" s="16">
        <f t="shared" si="1571"/>
        <v>110914.39465397035</v>
      </c>
      <c r="P1314" s="22">
        <f t="shared" si="1564"/>
        <v>1.6518186946514439</v>
      </c>
      <c r="Q1314" s="11">
        <f t="shared" si="1565"/>
        <v>5898.764596807735</v>
      </c>
      <c r="R1314" s="7">
        <f t="shared" si="1573"/>
        <v>1294</v>
      </c>
      <c r="S1314" s="11">
        <f t="shared" si="1566"/>
        <v>7421.3205282867029</v>
      </c>
      <c r="T1314" s="11">
        <f t="shared" si="1567"/>
        <v>9647.7166867727137</v>
      </c>
      <c r="AB1314" s="4">
        <f t="shared" si="1572"/>
        <v>0</v>
      </c>
      <c r="AC1314" s="3">
        <f t="shared" si="1574"/>
        <v>17</v>
      </c>
      <c r="AD1314" s="42">
        <f t="shared" si="1575"/>
        <v>36.411999999999999</v>
      </c>
      <c r="AE1314" s="3">
        <f t="shared" si="1576"/>
        <v>60</v>
      </c>
      <c r="AF1314" s="42">
        <f t="shared" si="1577"/>
        <v>6.7140000000000004</v>
      </c>
      <c r="AJ1314" s="3">
        <v>7</v>
      </c>
      <c r="AK1314" s="3">
        <v>1</v>
      </c>
      <c r="AL1314" t="s">
        <v>525</v>
      </c>
    </row>
    <row r="1315" spans="1:38" x14ac:dyDescent="0.2">
      <c r="B1315" s="4">
        <v>9</v>
      </c>
      <c r="C1315" s="13" t="s">
        <v>1673</v>
      </c>
      <c r="D1315" s="29">
        <v>1595747</v>
      </c>
      <c r="E1315" s="29">
        <v>6667218</v>
      </c>
      <c r="F1315" s="23">
        <v>17</v>
      </c>
      <c r="G1315" s="10">
        <v>31</v>
      </c>
      <c r="H1315" s="38">
        <v>37.14</v>
      </c>
      <c r="I1315" s="8">
        <v>60</v>
      </c>
      <c r="J1315" s="8">
        <v>6</v>
      </c>
      <c r="K1315" s="17">
        <v>44.88</v>
      </c>
      <c r="L1315" s="20">
        <f t="shared" si="1568"/>
        <v>17.526983333333334</v>
      </c>
      <c r="M1315" s="20">
        <f t="shared" si="1569"/>
        <v>60.11246666666667</v>
      </c>
      <c r="N1315" s="16">
        <f t="shared" si="1570"/>
        <v>91045.159891557676</v>
      </c>
      <c r="O1315" s="16">
        <f t="shared" si="1571"/>
        <v>110912.40086637602</v>
      </c>
      <c r="P1315" s="22">
        <f t="shared" si="1564"/>
        <v>4.4433656162868251</v>
      </c>
      <c r="Q1315" s="11">
        <f t="shared" si="1565"/>
        <v>5903.2079624240214</v>
      </c>
      <c r="R1315" s="7">
        <f t="shared" si="1573"/>
        <v>1295</v>
      </c>
      <c r="S1315" s="11">
        <f t="shared" si="1566"/>
        <v>7421.1757241901978</v>
      </c>
      <c r="T1315" s="11">
        <f t="shared" si="1567"/>
        <v>9647.5284414472571</v>
      </c>
      <c r="W1315" s="4">
        <v>7</v>
      </c>
      <c r="AB1315" s="4">
        <f t="shared" ref="AB1315" si="1617">SUM(U1315:AA1315)</f>
        <v>7</v>
      </c>
      <c r="AC1315" s="3">
        <f t="shared" si="1574"/>
        <v>17</v>
      </c>
      <c r="AD1315" s="42">
        <f t="shared" si="1575"/>
        <v>31.619</v>
      </c>
      <c r="AE1315" s="3">
        <f t="shared" si="1576"/>
        <v>60</v>
      </c>
      <c r="AF1315" s="42">
        <f t="shared" si="1577"/>
        <v>6.7480000000000002</v>
      </c>
      <c r="AJ1315" s="3">
        <v>9</v>
      </c>
      <c r="AK1315" s="3">
        <v>1</v>
      </c>
      <c r="AL1315" t="s">
        <v>2683</v>
      </c>
    </row>
    <row r="1316" spans="1:38" x14ac:dyDescent="0.2">
      <c r="B1316" s="4">
        <v>9</v>
      </c>
      <c r="C1316" s="13" t="s">
        <v>1674</v>
      </c>
      <c r="D1316" s="29">
        <v>1593677</v>
      </c>
      <c r="E1316" s="29">
        <v>6671945</v>
      </c>
      <c r="F1316" s="23">
        <v>17</v>
      </c>
      <c r="G1316" s="10">
        <v>29</v>
      </c>
      <c r="H1316" s="38">
        <v>31.02</v>
      </c>
      <c r="I1316" s="8">
        <v>60</v>
      </c>
      <c r="J1316" s="8">
        <v>9</v>
      </c>
      <c r="K1316" s="17">
        <v>19.260000000000002</v>
      </c>
      <c r="L1316" s="20">
        <f t="shared" si="1568"/>
        <v>17.491949999999999</v>
      </c>
      <c r="M1316" s="20">
        <f t="shared" si="1569"/>
        <v>60.155349999999999</v>
      </c>
      <c r="N1316" s="16">
        <f t="shared" si="1570"/>
        <v>91109.167359842671</v>
      </c>
      <c r="O1316" s="16">
        <f t="shared" si="1571"/>
        <v>110911.9139029197</v>
      </c>
      <c r="P1316" s="22">
        <f t="shared" si="1564"/>
        <v>5.1603710137934851</v>
      </c>
      <c r="Q1316" s="11">
        <f t="shared" si="1565"/>
        <v>5908.3683334378147</v>
      </c>
      <c r="R1316" s="7">
        <f t="shared" si="1573"/>
        <v>1296</v>
      </c>
      <c r="S1316" s="11">
        <f t="shared" si="1566"/>
        <v>7421.931826262934</v>
      </c>
      <c r="T1316" s="11">
        <f t="shared" si="1567"/>
        <v>9648.5113741418154</v>
      </c>
      <c r="AA1316" s="4">
        <v>9</v>
      </c>
      <c r="AB1316" s="4">
        <f t="shared" si="1572"/>
        <v>9</v>
      </c>
      <c r="AC1316" s="3">
        <f t="shared" si="1574"/>
        <v>17</v>
      </c>
      <c r="AD1316" s="42">
        <f t="shared" si="1575"/>
        <v>29.516999999999999</v>
      </c>
      <c r="AE1316" s="3">
        <f t="shared" si="1576"/>
        <v>60</v>
      </c>
      <c r="AF1316" s="42">
        <f t="shared" si="1577"/>
        <v>9.3209999999999997</v>
      </c>
      <c r="AJ1316" s="3">
        <v>7</v>
      </c>
      <c r="AK1316" s="3">
        <v>1</v>
      </c>
      <c r="AL1316" t="s">
        <v>2684</v>
      </c>
    </row>
    <row r="1317" spans="1:38" x14ac:dyDescent="0.2">
      <c r="B1317" s="4">
        <v>9</v>
      </c>
      <c r="C1317" s="13" t="s">
        <v>1675</v>
      </c>
      <c r="D1317" s="29">
        <v>1578764</v>
      </c>
      <c r="E1317" s="29">
        <v>6667405</v>
      </c>
      <c r="F1317" s="23">
        <v>17</v>
      </c>
      <c r="G1317" s="10">
        <v>13</v>
      </c>
      <c r="H1317" s="38">
        <v>18.399999999999999</v>
      </c>
      <c r="I1317" s="8">
        <v>60</v>
      </c>
      <c r="J1317" s="8">
        <v>7</v>
      </c>
      <c r="K1317" s="17">
        <v>3.9</v>
      </c>
      <c r="L1317" s="20">
        <f t="shared" si="1568"/>
        <v>17.221777777777778</v>
      </c>
      <c r="M1317" s="20">
        <f t="shared" si="1569"/>
        <v>60.117750000000001</v>
      </c>
      <c r="N1317" s="16">
        <f t="shared" si="1570"/>
        <v>91672.53348473509</v>
      </c>
      <c r="O1317" s="16">
        <f t="shared" si="1571"/>
        <v>110905.76410461137</v>
      </c>
      <c r="P1317" s="22">
        <f t="shared" si="1564"/>
        <v>15.588751361157827</v>
      </c>
      <c r="Q1317" s="11">
        <f t="shared" si="1565"/>
        <v>5923.9570847989726</v>
      </c>
      <c r="R1317" s="7">
        <f t="shared" si="1573"/>
        <v>1297</v>
      </c>
      <c r="S1317" s="11">
        <f t="shared" si="1566"/>
        <v>7435.7765104492892</v>
      </c>
      <c r="T1317" s="11">
        <f t="shared" si="1567"/>
        <v>9666.509463584076</v>
      </c>
      <c r="AB1317" s="4">
        <f t="shared" si="1572"/>
        <v>0</v>
      </c>
      <c r="AC1317" s="3">
        <f t="shared" si="1574"/>
        <v>17</v>
      </c>
      <c r="AD1317" s="42">
        <f t="shared" si="1575"/>
        <v>13.306666666666667</v>
      </c>
      <c r="AE1317" s="3">
        <f t="shared" si="1576"/>
        <v>60</v>
      </c>
      <c r="AF1317" s="42">
        <f t="shared" si="1577"/>
        <v>7.0650000000000004</v>
      </c>
      <c r="AJ1317" s="3">
        <v>8</v>
      </c>
      <c r="AL1317" t="s">
        <v>473</v>
      </c>
    </row>
    <row r="1318" spans="1:38" x14ac:dyDescent="0.2">
      <c r="B1318" s="4">
        <v>9</v>
      </c>
      <c r="C1318" s="13" t="s">
        <v>1676</v>
      </c>
      <c r="D1318" s="8">
        <v>1577030</v>
      </c>
      <c r="E1318" s="8">
        <v>6674760</v>
      </c>
      <c r="F1318" s="23">
        <v>17</v>
      </c>
      <c r="G1318" s="10">
        <v>11</v>
      </c>
      <c r="H1318" s="38">
        <v>36.18</v>
      </c>
      <c r="I1318" s="8">
        <v>60</v>
      </c>
      <c r="J1318" s="8">
        <v>11</v>
      </c>
      <c r="K1318" s="17">
        <v>2.7</v>
      </c>
      <c r="L1318" s="20">
        <f t="shared" si="1568"/>
        <v>17.193383333333333</v>
      </c>
      <c r="M1318" s="20">
        <f t="shared" si="1569"/>
        <v>60.184083333333334</v>
      </c>
      <c r="N1318" s="16">
        <f t="shared" si="1570"/>
        <v>91723.075640532261</v>
      </c>
      <c r="O1318" s="16">
        <f t="shared" si="1571"/>
        <v>110905.73504345695</v>
      </c>
      <c r="P1318" s="22">
        <f t="shared" ref="P1318:P1381" si="1618">SQRT(POWER(D1318-D1317,2)+POWER(E1318-E1317,2))/1000</f>
        <v>7.556638207562937</v>
      </c>
      <c r="Q1318" s="11">
        <f t="shared" ref="Q1318:Q1381" si="1619">Q1317+P1318</f>
        <v>5931.5137230065357</v>
      </c>
      <c r="R1318" s="7">
        <f t="shared" si="1573"/>
        <v>1298</v>
      </c>
      <c r="S1318" s="11">
        <f t="shared" ref="S1318:S1381" si="1620">Q1318/R1318*1628</f>
        <v>7439.5256864827734</v>
      </c>
      <c r="T1318" s="11">
        <f t="shared" ref="T1318:T1381" si="1621">S1318*1.3</f>
        <v>9671.3833924276059</v>
      </c>
      <c r="AB1318" s="4">
        <f t="shared" si="1572"/>
        <v>0</v>
      </c>
      <c r="AC1318" s="3">
        <f t="shared" si="1574"/>
        <v>17</v>
      </c>
      <c r="AD1318" s="42">
        <f t="shared" si="1575"/>
        <v>11.603</v>
      </c>
      <c r="AE1318" s="3">
        <f t="shared" si="1576"/>
        <v>60</v>
      </c>
      <c r="AF1318" s="42">
        <f t="shared" si="1577"/>
        <v>11.045</v>
      </c>
      <c r="AJ1318" s="3">
        <v>9</v>
      </c>
      <c r="AK1318" s="3">
        <v>1</v>
      </c>
      <c r="AL1318" t="s">
        <v>128</v>
      </c>
    </row>
    <row r="1319" spans="1:38" x14ac:dyDescent="0.2">
      <c r="B1319" s="4">
        <v>9</v>
      </c>
      <c r="C1319" s="13" t="s">
        <v>1678</v>
      </c>
      <c r="D1319" s="29">
        <v>1591399</v>
      </c>
      <c r="E1319" s="29">
        <v>6684285</v>
      </c>
      <c r="F1319" s="23">
        <v>17</v>
      </c>
      <c r="G1319" s="10">
        <v>27</v>
      </c>
      <c r="H1319" s="38">
        <v>23.4</v>
      </c>
      <c r="I1319" s="8">
        <v>60</v>
      </c>
      <c r="J1319" s="8">
        <v>15</v>
      </c>
      <c r="K1319" s="17">
        <v>59.64</v>
      </c>
      <c r="L1319" s="20">
        <f t="shared" si="1568"/>
        <v>17.456499999999998</v>
      </c>
      <c r="M1319" s="20">
        <f t="shared" si="1569"/>
        <v>60.26656666666667</v>
      </c>
      <c r="N1319" s="16">
        <f t="shared" si="1570"/>
        <v>91163.692607338249</v>
      </c>
      <c r="O1319" s="16">
        <f t="shared" si="1571"/>
        <v>110911.99266370463</v>
      </c>
      <c r="P1319" s="22">
        <f t="shared" si="1618"/>
        <v>17.23930932491206</v>
      </c>
      <c r="Q1319" s="11">
        <f t="shared" si="1619"/>
        <v>5948.7530323314477</v>
      </c>
      <c r="R1319" s="7">
        <f t="shared" si="1573"/>
        <v>1299</v>
      </c>
      <c r="S1319" s="11">
        <f t="shared" si="1620"/>
        <v>7455.4041082645081</v>
      </c>
      <c r="T1319" s="11">
        <f t="shared" si="1621"/>
        <v>9692.0253407438613</v>
      </c>
      <c r="AB1319" s="4">
        <f t="shared" si="1572"/>
        <v>0</v>
      </c>
      <c r="AC1319" s="3">
        <f t="shared" si="1574"/>
        <v>17</v>
      </c>
      <c r="AD1319" s="42">
        <f t="shared" si="1575"/>
        <v>27.39</v>
      </c>
      <c r="AE1319" s="3">
        <f t="shared" si="1576"/>
        <v>60</v>
      </c>
      <c r="AF1319" s="42">
        <f t="shared" si="1577"/>
        <v>15.994</v>
      </c>
      <c r="AJ1319" s="3">
        <v>9</v>
      </c>
      <c r="AK1319" s="3">
        <v>1</v>
      </c>
      <c r="AL1319" t="s">
        <v>82</v>
      </c>
    </row>
    <row r="1320" spans="1:38" x14ac:dyDescent="0.2">
      <c r="B1320" s="4">
        <v>9</v>
      </c>
      <c r="C1320" s="13" t="s">
        <v>1679</v>
      </c>
      <c r="D1320" s="29">
        <v>1592040</v>
      </c>
      <c r="E1320" s="29">
        <v>6687957</v>
      </c>
      <c r="F1320" s="23">
        <v>17</v>
      </c>
      <c r="G1320" s="10">
        <v>28</v>
      </c>
      <c r="H1320" s="38">
        <v>11.1</v>
      </c>
      <c r="I1320" s="8">
        <v>60</v>
      </c>
      <c r="J1320" s="8">
        <v>17</v>
      </c>
      <c r="K1320" s="17">
        <v>57.72</v>
      </c>
      <c r="L1320" s="20">
        <f t="shared" si="1568"/>
        <v>17.469750000000001</v>
      </c>
      <c r="M1320" s="20">
        <f t="shared" si="1569"/>
        <v>60.299366666666664</v>
      </c>
      <c r="N1320" s="16">
        <f t="shared" si="1570"/>
        <v>91131.241145408479</v>
      </c>
      <c r="O1320" s="16">
        <f t="shared" si="1571"/>
        <v>110912.55795389781</v>
      </c>
      <c r="P1320" s="22">
        <f t="shared" si="1618"/>
        <v>3.727528001236208</v>
      </c>
      <c r="Q1320" s="11">
        <f t="shared" si="1619"/>
        <v>5952.480560332684</v>
      </c>
      <c r="R1320" s="7">
        <f t="shared" si="1573"/>
        <v>1300</v>
      </c>
      <c r="S1320" s="11">
        <f t="shared" si="1620"/>
        <v>7454.3371940166226</v>
      </c>
      <c r="T1320" s="11">
        <f t="shared" si="1621"/>
        <v>9690.6383522216092</v>
      </c>
      <c r="Y1320" s="4">
        <v>9</v>
      </c>
      <c r="AA1320" s="4">
        <v>9</v>
      </c>
      <c r="AB1320" s="4">
        <f t="shared" si="1572"/>
        <v>18</v>
      </c>
      <c r="AC1320" s="3">
        <f t="shared" si="1574"/>
        <v>17</v>
      </c>
      <c r="AD1320" s="42">
        <f t="shared" si="1575"/>
        <v>28.184999999999999</v>
      </c>
      <c r="AE1320" s="3">
        <f t="shared" si="1576"/>
        <v>60</v>
      </c>
      <c r="AF1320" s="42">
        <f t="shared" si="1577"/>
        <v>17.962</v>
      </c>
      <c r="AJ1320" s="3">
        <v>9</v>
      </c>
      <c r="AL1320" s="13" t="s">
        <v>2685</v>
      </c>
    </row>
    <row r="1321" spans="1:38" x14ac:dyDescent="0.2">
      <c r="B1321" s="4">
        <v>9</v>
      </c>
      <c r="C1321" s="13" t="s">
        <v>1680</v>
      </c>
      <c r="D1321" s="29">
        <v>1592040</v>
      </c>
      <c r="E1321" s="29">
        <v>6687957</v>
      </c>
      <c r="F1321" s="23">
        <v>17</v>
      </c>
      <c r="G1321" s="10">
        <v>57</v>
      </c>
      <c r="H1321" s="38">
        <v>24.24</v>
      </c>
      <c r="I1321" s="8">
        <v>59</v>
      </c>
      <c r="J1321" s="8">
        <v>31</v>
      </c>
      <c r="K1321" s="17">
        <v>4.62</v>
      </c>
      <c r="L1321" s="20">
        <f t="shared" si="1568"/>
        <v>17.956733333333332</v>
      </c>
      <c r="M1321" s="20">
        <f t="shared" si="1569"/>
        <v>59.517949999999999</v>
      </c>
      <c r="N1321" s="16">
        <f t="shared" si="1570"/>
        <v>88659.7785046278</v>
      </c>
      <c r="O1321" s="16">
        <f t="shared" si="1571"/>
        <v>112368.73917868476</v>
      </c>
      <c r="P1321" s="22">
        <f t="shared" si="1618"/>
        <v>0</v>
      </c>
      <c r="Q1321" s="11">
        <f t="shared" si="1619"/>
        <v>5952.480560332684</v>
      </c>
      <c r="R1321" s="7">
        <f t="shared" si="1573"/>
        <v>1301</v>
      </c>
      <c r="S1321" s="11">
        <f t="shared" si="1620"/>
        <v>7448.6074959428206</v>
      </c>
      <c r="T1321" s="11">
        <f t="shared" si="1621"/>
        <v>9683.189744725667</v>
      </c>
      <c r="AB1321" s="4">
        <f t="shared" si="1572"/>
        <v>0</v>
      </c>
      <c r="AC1321" s="3">
        <f t="shared" si="1574"/>
        <v>17</v>
      </c>
      <c r="AD1321" s="42">
        <f t="shared" si="1575"/>
        <v>57.404000000000003</v>
      </c>
      <c r="AE1321" s="3">
        <f t="shared" si="1576"/>
        <v>59</v>
      </c>
      <c r="AF1321" s="42">
        <f t="shared" si="1577"/>
        <v>31.077000000000002</v>
      </c>
      <c r="AJ1321" s="3">
        <v>9</v>
      </c>
      <c r="AL1321" t="s">
        <v>458</v>
      </c>
    </row>
    <row r="1322" spans="1:38" x14ac:dyDescent="0.2">
      <c r="B1322" s="4">
        <v>9</v>
      </c>
      <c r="C1322" s="13" t="s">
        <v>1681</v>
      </c>
      <c r="D1322" s="29">
        <v>1596039</v>
      </c>
      <c r="E1322" s="29">
        <v>6693777</v>
      </c>
      <c r="F1322" s="23">
        <v>17</v>
      </c>
      <c r="G1322" s="10">
        <v>32</v>
      </c>
      <c r="H1322" s="38">
        <v>41.4</v>
      </c>
      <c r="I1322" s="8">
        <v>60</v>
      </c>
      <c r="J1322" s="8">
        <v>21</v>
      </c>
      <c r="K1322" s="17">
        <v>2.4</v>
      </c>
      <c r="L1322" s="20">
        <f t="shared" ref="L1322:L1379" si="1622">(H1322/60+G1322)/60+F1322</f>
        <v>17.544833333333333</v>
      </c>
      <c r="M1322" s="20">
        <f t="shared" ref="M1322:M1379" si="1623">(K1322/60+J1322)/60+I1322</f>
        <v>60.350666666666669</v>
      </c>
      <c r="N1322" s="16">
        <f t="shared" ref="N1322:N1379" si="1624">D1322/L1322</f>
        <v>90969.174210831305</v>
      </c>
      <c r="O1322" s="16">
        <f t="shared" ref="O1322:O1379" si="1625">E1322/M1322</f>
        <v>110914.7151094713</v>
      </c>
      <c r="P1322" s="22">
        <f t="shared" si="1618"/>
        <v>7.061473004975662</v>
      </c>
      <c r="Q1322" s="11">
        <f t="shared" si="1619"/>
        <v>5959.5420333376596</v>
      </c>
      <c r="R1322" s="7">
        <f t="shared" ref="R1322:R1385" si="1626">R1321+1</f>
        <v>1302</v>
      </c>
      <c r="S1322" s="11">
        <f t="shared" si="1620"/>
        <v>7451.716152283956</v>
      </c>
      <c r="T1322" s="11">
        <f t="shared" si="1621"/>
        <v>9687.2309979691436</v>
      </c>
      <c r="AB1322" s="4">
        <f t="shared" ref="AB1322:AB1377" si="1627">SUM(U1322:AA1322)</f>
        <v>0</v>
      </c>
      <c r="AC1322" s="3">
        <f t="shared" si="1574"/>
        <v>17</v>
      </c>
      <c r="AD1322" s="42">
        <f t="shared" si="1575"/>
        <v>32.69</v>
      </c>
      <c r="AE1322" s="3">
        <f t="shared" si="1576"/>
        <v>60</v>
      </c>
      <c r="AF1322" s="42">
        <f t="shared" si="1577"/>
        <v>21.04</v>
      </c>
      <c r="AJ1322" s="3">
        <v>9</v>
      </c>
      <c r="AK1322" s="57" t="s">
        <v>2998</v>
      </c>
      <c r="AL1322" t="s">
        <v>446</v>
      </c>
    </row>
    <row r="1323" spans="1:38" x14ac:dyDescent="0.2">
      <c r="B1323" s="4">
        <v>9</v>
      </c>
      <c r="C1323" s="13" t="s">
        <v>1682</v>
      </c>
      <c r="D1323" s="29">
        <v>1619466</v>
      </c>
      <c r="E1323" s="29">
        <v>6719221</v>
      </c>
      <c r="F1323" s="23">
        <v>17</v>
      </c>
      <c r="G1323" s="10">
        <v>59</v>
      </c>
      <c r="H1323" s="38">
        <v>2.77</v>
      </c>
      <c r="I1323" s="8">
        <v>60</v>
      </c>
      <c r="J1323" s="8">
        <v>34</v>
      </c>
      <c r="K1323" s="17">
        <v>21.48</v>
      </c>
      <c r="L1323" s="20">
        <f t="shared" si="1622"/>
        <v>17.984102777777778</v>
      </c>
      <c r="M1323" s="20">
        <f t="shared" si="1623"/>
        <v>60.572633333333336</v>
      </c>
      <c r="N1323" s="16">
        <f t="shared" si="1624"/>
        <v>90049.863482825953</v>
      </c>
      <c r="O1323" s="16">
        <f t="shared" si="1625"/>
        <v>110928.3290198709</v>
      </c>
      <c r="P1323" s="22">
        <f t="shared" si="1618"/>
        <v>34.586434696279404</v>
      </c>
      <c r="Q1323" s="11">
        <f t="shared" si="1619"/>
        <v>5994.1284680339386</v>
      </c>
      <c r="R1323" s="7">
        <f t="shared" si="1626"/>
        <v>1303</v>
      </c>
      <c r="S1323" s="11">
        <f t="shared" si="1620"/>
        <v>7489.2103959779379</v>
      </c>
      <c r="T1323" s="11">
        <f t="shared" si="1621"/>
        <v>9735.97351477132</v>
      </c>
      <c r="AB1323" s="4">
        <f t="shared" si="1627"/>
        <v>0</v>
      </c>
      <c r="AC1323" s="3">
        <f t="shared" si="1574"/>
        <v>17</v>
      </c>
      <c r="AD1323" s="42">
        <f t="shared" si="1575"/>
        <v>59.046166666666664</v>
      </c>
      <c r="AE1323" s="3">
        <f t="shared" si="1576"/>
        <v>60</v>
      </c>
      <c r="AF1323" s="42">
        <f t="shared" si="1577"/>
        <v>34.357999999999997</v>
      </c>
      <c r="AJ1323" s="3">
        <v>9</v>
      </c>
      <c r="AK1323" s="3">
        <v>2</v>
      </c>
      <c r="AL1323" s="1" t="s">
        <v>396</v>
      </c>
    </row>
    <row r="1324" spans="1:38" x14ac:dyDescent="0.2">
      <c r="B1324" s="4">
        <v>7</v>
      </c>
      <c r="C1324" s="13" t="s">
        <v>1683</v>
      </c>
      <c r="D1324" s="29">
        <v>1611250</v>
      </c>
      <c r="E1324" s="29">
        <v>6714797</v>
      </c>
      <c r="F1324" s="23">
        <v>17</v>
      </c>
      <c r="G1324" s="10">
        <v>49</v>
      </c>
      <c r="H1324" s="38">
        <v>54.8</v>
      </c>
      <c r="I1324" s="8">
        <v>60</v>
      </c>
      <c r="J1324" s="8">
        <v>32</v>
      </c>
      <c r="K1324" s="17">
        <v>7.1</v>
      </c>
      <c r="L1324" s="20">
        <f t="shared" si="1622"/>
        <v>17.831888888888891</v>
      </c>
      <c r="M1324" s="20">
        <f t="shared" si="1623"/>
        <v>60.535305555555553</v>
      </c>
      <c r="N1324" s="16">
        <f t="shared" ref="N1324" si="1628">D1324/L1324</f>
        <v>90357.785988896285</v>
      </c>
      <c r="O1324" s="16">
        <f t="shared" ref="O1324" si="1629">E1324/M1324</f>
        <v>110923.64923866744</v>
      </c>
      <c r="P1324" s="22">
        <f t="shared" si="1618"/>
        <v>9.3313681740675101</v>
      </c>
      <c r="Q1324" s="11">
        <f t="shared" si="1619"/>
        <v>6003.459836208006</v>
      </c>
      <c r="R1324" s="7">
        <f t="shared" si="1626"/>
        <v>1304</v>
      </c>
      <c r="S1324" s="11">
        <f t="shared" si="1620"/>
        <v>7495.1170347750258</v>
      </c>
      <c r="T1324" s="11">
        <f t="shared" si="1621"/>
        <v>9743.652145207534</v>
      </c>
      <c r="AA1324" s="4">
        <v>9</v>
      </c>
      <c r="AB1324" s="4">
        <f t="shared" si="1627"/>
        <v>9</v>
      </c>
      <c r="AC1324" s="3">
        <f t="shared" si="1574"/>
        <v>17</v>
      </c>
      <c r="AD1324" s="42">
        <f t="shared" si="1575"/>
        <v>49.913333333333334</v>
      </c>
      <c r="AE1324" s="3">
        <f t="shared" si="1576"/>
        <v>60</v>
      </c>
      <c r="AF1324" s="42">
        <f t="shared" si="1577"/>
        <v>32.118333333333332</v>
      </c>
      <c r="AJ1324" s="3">
        <v>9</v>
      </c>
      <c r="AK1324" s="57" t="s">
        <v>2998</v>
      </c>
      <c r="AL1324" s="13" t="s">
        <v>2686</v>
      </c>
    </row>
    <row r="1325" spans="1:38" x14ac:dyDescent="0.2">
      <c r="B1325" s="4">
        <v>9</v>
      </c>
      <c r="C1325" s="13" t="s">
        <v>1684</v>
      </c>
      <c r="D1325" s="8">
        <v>1596450</v>
      </c>
      <c r="E1325" s="8">
        <v>6722450</v>
      </c>
      <c r="F1325" s="23">
        <v>17</v>
      </c>
      <c r="G1325" s="10">
        <v>33</v>
      </c>
      <c r="H1325" s="38">
        <v>58.08</v>
      </c>
      <c r="I1325" s="8">
        <v>60</v>
      </c>
      <c r="J1325" s="8">
        <v>36</v>
      </c>
      <c r="K1325" s="17">
        <v>28.02</v>
      </c>
      <c r="L1325" s="20">
        <f t="shared" si="1622"/>
        <v>17.566133333333333</v>
      </c>
      <c r="M1325" s="20">
        <f t="shared" si="1623"/>
        <v>60.60778333333333</v>
      </c>
      <c r="N1325" s="16">
        <f t="shared" si="1624"/>
        <v>90882.26587524479</v>
      </c>
      <c r="O1325" s="16">
        <f t="shared" si="1625"/>
        <v>110917.27217653839</v>
      </c>
      <c r="P1325" s="22">
        <f t="shared" si="1618"/>
        <v>16.661584828580985</v>
      </c>
      <c r="Q1325" s="11">
        <f t="shared" si="1619"/>
        <v>6020.121421036587</v>
      </c>
      <c r="R1325" s="7">
        <f t="shared" si="1626"/>
        <v>1305</v>
      </c>
      <c r="S1325" s="11">
        <f t="shared" si="1620"/>
        <v>7510.1591367414276</v>
      </c>
      <c r="T1325" s="11">
        <f t="shared" si="1621"/>
        <v>9763.206877763856</v>
      </c>
      <c r="AB1325" s="4">
        <f t="shared" si="1627"/>
        <v>0</v>
      </c>
      <c r="AC1325" s="3">
        <f t="shared" si="1574"/>
        <v>17</v>
      </c>
      <c r="AD1325" s="42">
        <f t="shared" si="1575"/>
        <v>33.968000000000004</v>
      </c>
      <c r="AE1325" s="3">
        <f t="shared" si="1576"/>
        <v>60</v>
      </c>
      <c r="AF1325" s="42">
        <f t="shared" si="1577"/>
        <v>36.466999999999999</v>
      </c>
      <c r="AJ1325" s="3">
        <v>9</v>
      </c>
      <c r="AK1325" s="3">
        <v>1</v>
      </c>
      <c r="AL1325" t="s">
        <v>439</v>
      </c>
    </row>
    <row r="1326" spans="1:38" x14ac:dyDescent="0.2">
      <c r="B1326" s="4">
        <v>9</v>
      </c>
      <c r="C1326" s="13" t="s">
        <v>1685</v>
      </c>
      <c r="D1326" s="8">
        <v>1586050</v>
      </c>
      <c r="E1326" s="8">
        <v>6725080</v>
      </c>
      <c r="F1326" s="23">
        <v>17</v>
      </c>
      <c r="G1326" s="10">
        <v>22</v>
      </c>
      <c r="H1326" s="38">
        <v>38.94</v>
      </c>
      <c r="I1326" s="8">
        <v>60</v>
      </c>
      <c r="J1326" s="8">
        <v>38</v>
      </c>
      <c r="K1326" s="17">
        <v>1.44</v>
      </c>
      <c r="L1326" s="20">
        <f t="shared" si="1622"/>
        <v>17.377483333333334</v>
      </c>
      <c r="M1326" s="20">
        <f t="shared" si="1623"/>
        <v>60.633733333333332</v>
      </c>
      <c r="N1326" s="16">
        <f t="shared" si="1624"/>
        <v>91270.408354105733</v>
      </c>
      <c r="O1326" s="16">
        <f t="shared" si="1625"/>
        <v>110913.177043362</v>
      </c>
      <c r="P1326" s="22">
        <f t="shared" si="1618"/>
        <v>10.72739017655273</v>
      </c>
      <c r="Q1326" s="11">
        <f t="shared" si="1619"/>
        <v>6030.8488112131399</v>
      </c>
      <c r="R1326" s="7">
        <f t="shared" si="1626"/>
        <v>1306</v>
      </c>
      <c r="S1326" s="11">
        <f t="shared" si="1620"/>
        <v>7517.7809070865178</v>
      </c>
      <c r="T1326" s="11">
        <f t="shared" si="1621"/>
        <v>9773.1151792124729</v>
      </c>
      <c r="AB1326" s="4">
        <f t="shared" si="1627"/>
        <v>0</v>
      </c>
      <c r="AC1326" s="3">
        <f t="shared" ref="AC1326:AC1392" si="1630">F1326</f>
        <v>17</v>
      </c>
      <c r="AD1326" s="42">
        <f t="shared" ref="AD1326:AD1392" si="1631">G1326+H1326/60</f>
        <v>22.649000000000001</v>
      </c>
      <c r="AE1326" s="3">
        <f t="shared" ref="AE1326:AE1392" si="1632">I1326</f>
        <v>60</v>
      </c>
      <c r="AF1326" s="42">
        <f t="shared" ref="AF1326:AF1392" si="1633">J1326+K1326/60</f>
        <v>38.024000000000001</v>
      </c>
      <c r="AJ1326" s="3">
        <v>9</v>
      </c>
      <c r="AK1326" s="3">
        <v>1</v>
      </c>
      <c r="AL1326" t="s">
        <v>452</v>
      </c>
    </row>
    <row r="1327" spans="1:38" x14ac:dyDescent="0.2">
      <c r="A1327" s="4">
        <v>1</v>
      </c>
      <c r="B1327" s="4">
        <v>9</v>
      </c>
      <c r="C1327" s="13" t="s">
        <v>1686</v>
      </c>
      <c r="D1327" s="8">
        <v>1575770</v>
      </c>
      <c r="E1327" s="8">
        <v>6726560</v>
      </c>
      <c r="F1327" s="23">
        <v>17</v>
      </c>
      <c r="G1327" s="10">
        <v>11</v>
      </c>
      <c r="H1327" s="38">
        <v>25.02</v>
      </c>
      <c r="I1327" s="8">
        <v>60</v>
      </c>
      <c r="J1327" s="8">
        <v>38</v>
      </c>
      <c r="K1327" s="17">
        <v>56.7</v>
      </c>
      <c r="L1327" s="20">
        <f t="shared" si="1622"/>
        <v>17.190283333333333</v>
      </c>
      <c r="M1327" s="20">
        <f t="shared" si="1623"/>
        <v>60.64908333333333</v>
      </c>
      <c r="N1327" s="16">
        <f t="shared" si="1624"/>
        <v>91666.319248179934</v>
      </c>
      <c r="O1327" s="16">
        <f t="shared" si="1625"/>
        <v>110909.50811292834</v>
      </c>
      <c r="P1327" s="22">
        <f t="shared" si="1618"/>
        <v>10.385990564216781</v>
      </c>
      <c r="Q1327" s="11">
        <f t="shared" si="1619"/>
        <v>6041.2348017773566</v>
      </c>
      <c r="R1327" s="7">
        <f t="shared" si="1626"/>
        <v>1307</v>
      </c>
      <c r="S1327" s="11">
        <f t="shared" si="1620"/>
        <v>7524.965766865751</v>
      </c>
      <c r="T1327" s="11">
        <f t="shared" si="1621"/>
        <v>9782.4554969254768</v>
      </c>
      <c r="AA1327" s="4">
        <v>9</v>
      </c>
      <c r="AB1327" s="4">
        <f t="shared" si="1627"/>
        <v>9</v>
      </c>
      <c r="AC1327" s="3">
        <f t="shared" si="1630"/>
        <v>17</v>
      </c>
      <c r="AD1327" s="42">
        <f t="shared" si="1631"/>
        <v>11.417</v>
      </c>
      <c r="AE1327" s="3">
        <f t="shared" si="1632"/>
        <v>60</v>
      </c>
      <c r="AF1327" s="42">
        <f t="shared" si="1633"/>
        <v>38.945</v>
      </c>
      <c r="AJ1327" s="3">
        <v>9</v>
      </c>
      <c r="AK1327" s="3">
        <v>1</v>
      </c>
      <c r="AL1327" s="13" t="s">
        <v>2687</v>
      </c>
    </row>
    <row r="1328" spans="1:38" x14ac:dyDescent="0.2">
      <c r="B1328" s="4">
        <v>9</v>
      </c>
      <c r="C1328" s="13" t="s">
        <v>2688</v>
      </c>
      <c r="D1328" s="29">
        <v>1573515</v>
      </c>
      <c r="E1328" s="29">
        <v>6729281</v>
      </c>
      <c r="F1328" s="23">
        <v>17</v>
      </c>
      <c r="G1328" s="10">
        <v>9</v>
      </c>
      <c r="H1328" s="38">
        <v>0.3</v>
      </c>
      <c r="I1328" s="8">
        <v>60</v>
      </c>
      <c r="J1328" s="8">
        <v>40</v>
      </c>
      <c r="K1328" s="17">
        <v>26.1</v>
      </c>
      <c r="L1328" s="20">
        <f t="shared" si="1622"/>
        <v>17.150083333333335</v>
      </c>
      <c r="M1328" s="20">
        <f t="shared" si="1623"/>
        <v>60.673916666666663</v>
      </c>
      <c r="N1328" s="16">
        <f t="shared" si="1624"/>
        <v>91749.699952867086</v>
      </c>
      <c r="O1328" s="16">
        <f t="shared" si="1625"/>
        <v>110908.96005559775</v>
      </c>
      <c r="P1328" s="22">
        <f t="shared" si="1618"/>
        <v>3.5339589697674758</v>
      </c>
      <c r="Q1328" s="11">
        <f t="shared" si="1619"/>
        <v>6044.7687607471244</v>
      </c>
      <c r="R1328" s="7">
        <f t="shared" si="1626"/>
        <v>1308</v>
      </c>
      <c r="S1328" s="11">
        <f t="shared" si="1620"/>
        <v>7523.6112710216503</v>
      </c>
      <c r="T1328" s="11">
        <f t="shared" si="1621"/>
        <v>9780.6946523281458</v>
      </c>
      <c r="AB1328" s="4">
        <f t="shared" si="1627"/>
        <v>0</v>
      </c>
      <c r="AC1328" s="3">
        <f t="shared" si="1630"/>
        <v>17</v>
      </c>
      <c r="AD1328" s="42">
        <f t="shared" si="1631"/>
        <v>9.0050000000000008</v>
      </c>
      <c r="AE1328" s="3">
        <f t="shared" si="1632"/>
        <v>60</v>
      </c>
      <c r="AF1328" s="42">
        <f t="shared" si="1633"/>
        <v>40.435000000000002</v>
      </c>
      <c r="AJ1328" s="3">
        <v>9</v>
      </c>
      <c r="AK1328" s="57" t="s">
        <v>2296</v>
      </c>
      <c r="AL1328" s="13" t="s">
        <v>2689</v>
      </c>
    </row>
    <row r="1329" spans="1:38" x14ac:dyDescent="0.2">
      <c r="A1329" s="4">
        <v>1</v>
      </c>
      <c r="B1329" s="4">
        <v>9</v>
      </c>
      <c r="C1329" s="13" t="s">
        <v>1687</v>
      </c>
      <c r="D1329" s="8">
        <v>1572850</v>
      </c>
      <c r="E1329" s="8">
        <v>6729140</v>
      </c>
      <c r="F1329" s="23">
        <v>17</v>
      </c>
      <c r="G1329" s="10">
        <v>8</v>
      </c>
      <c r="H1329" s="38">
        <v>16.32</v>
      </c>
      <c r="I1329" s="8">
        <v>60</v>
      </c>
      <c r="J1329" s="8">
        <v>40</v>
      </c>
      <c r="K1329" s="17">
        <v>22.02</v>
      </c>
      <c r="L1329" s="20">
        <f t="shared" si="1622"/>
        <v>17.137866666666667</v>
      </c>
      <c r="M1329" s="20">
        <f t="shared" si="1623"/>
        <v>60.672783333333335</v>
      </c>
      <c r="N1329" s="16">
        <f t="shared" si="1624"/>
        <v>91776.300434126373</v>
      </c>
      <c r="O1329" s="16">
        <f t="shared" si="1625"/>
        <v>110908.70783083134</v>
      </c>
      <c r="P1329" s="22">
        <f t="shared" si="1618"/>
        <v>0.67978378915652282</v>
      </c>
      <c r="Q1329" s="11">
        <f t="shared" si="1619"/>
        <v>6045.4485445362807</v>
      </c>
      <c r="R1329" s="7">
        <f t="shared" si="1626"/>
        <v>1309</v>
      </c>
      <c r="S1329" s="11">
        <f t="shared" si="1620"/>
        <v>7518.7091142131903</v>
      </c>
      <c r="T1329" s="11">
        <f t="shared" si="1621"/>
        <v>9774.3218484771478</v>
      </c>
      <c r="V1329" s="4">
        <v>9</v>
      </c>
      <c r="Y1329" s="4">
        <v>9</v>
      </c>
      <c r="AB1329" s="4">
        <f t="shared" si="1627"/>
        <v>18</v>
      </c>
      <c r="AC1329" s="3">
        <f t="shared" si="1630"/>
        <v>17</v>
      </c>
      <c r="AD1329" s="42">
        <f t="shared" si="1631"/>
        <v>8.2720000000000002</v>
      </c>
      <c r="AE1329" s="3">
        <f t="shared" si="1632"/>
        <v>60</v>
      </c>
      <c r="AF1329" s="42">
        <f t="shared" si="1633"/>
        <v>40.366999999999997</v>
      </c>
      <c r="AJ1329" s="3">
        <v>9</v>
      </c>
      <c r="AK1329" s="57" t="s">
        <v>2296</v>
      </c>
      <c r="AL1329" s="13" t="s">
        <v>2690</v>
      </c>
    </row>
    <row r="1330" spans="1:38" x14ac:dyDescent="0.2">
      <c r="A1330" s="4">
        <v>1</v>
      </c>
      <c r="B1330" s="4">
        <v>9</v>
      </c>
      <c r="C1330" s="13" t="s">
        <v>1688</v>
      </c>
      <c r="D1330" s="29">
        <v>1569150</v>
      </c>
      <c r="E1330" s="29">
        <v>6728160</v>
      </c>
      <c r="F1330" s="23">
        <v>17</v>
      </c>
      <c r="G1330" s="10">
        <v>4</v>
      </c>
      <c r="H1330" s="38">
        <v>11.46</v>
      </c>
      <c r="I1330" s="8">
        <v>60</v>
      </c>
      <c r="J1330" s="8">
        <v>39</v>
      </c>
      <c r="K1330" s="17">
        <v>52.74</v>
      </c>
      <c r="L1330" s="20">
        <f t="shared" si="1622"/>
        <v>17.069849999999999</v>
      </c>
      <c r="M1330" s="20">
        <f t="shared" si="1623"/>
        <v>60.664650000000002</v>
      </c>
      <c r="N1330" s="16">
        <f t="shared" si="1624"/>
        <v>91925.23660137612</v>
      </c>
      <c r="O1330" s="16">
        <f t="shared" si="1625"/>
        <v>110907.42302147955</v>
      </c>
      <c r="P1330" s="22">
        <f t="shared" si="1618"/>
        <v>3.8275840944386843</v>
      </c>
      <c r="Q1330" s="11">
        <f t="shared" si="1619"/>
        <v>6049.2761286307195</v>
      </c>
      <c r="R1330" s="7">
        <f t="shared" si="1626"/>
        <v>1310</v>
      </c>
      <c r="S1330" s="11">
        <f t="shared" si="1620"/>
        <v>7517.7263644357345</v>
      </c>
      <c r="T1330" s="11">
        <f t="shared" si="1621"/>
        <v>9773.0442737664544</v>
      </c>
      <c r="AA1330" s="4">
        <v>9</v>
      </c>
      <c r="AB1330" s="4">
        <f t="shared" si="1627"/>
        <v>9</v>
      </c>
      <c r="AC1330" s="3">
        <f t="shared" si="1630"/>
        <v>17</v>
      </c>
      <c r="AD1330" s="42">
        <f t="shared" si="1631"/>
        <v>4.1909999999999998</v>
      </c>
      <c r="AE1330" s="3">
        <f t="shared" si="1632"/>
        <v>60</v>
      </c>
      <c r="AF1330" s="42">
        <f t="shared" si="1633"/>
        <v>39.878999999999998</v>
      </c>
      <c r="AJ1330" s="3">
        <v>9</v>
      </c>
      <c r="AK1330" s="3">
        <v>1</v>
      </c>
      <c r="AL1330" s="13" t="s">
        <v>2691</v>
      </c>
    </row>
    <row r="1331" spans="1:38" x14ac:dyDescent="0.2">
      <c r="B1331" s="4">
        <v>9</v>
      </c>
      <c r="C1331" s="13" t="s">
        <v>1689</v>
      </c>
      <c r="D1331" s="29">
        <v>1563204</v>
      </c>
      <c r="E1331" s="29">
        <v>6805597</v>
      </c>
      <c r="F1331" s="23">
        <v>16</v>
      </c>
      <c r="G1331" s="10">
        <v>59</v>
      </c>
      <c r="H1331" s="38">
        <v>11.94</v>
      </c>
      <c r="I1331" s="8">
        <v>61</v>
      </c>
      <c r="J1331" s="8">
        <v>21</v>
      </c>
      <c r="K1331" s="17">
        <v>37.5</v>
      </c>
      <c r="L1331" s="20">
        <f t="shared" si="1622"/>
        <v>16.986650000000001</v>
      </c>
      <c r="M1331" s="20">
        <f t="shared" si="1623"/>
        <v>61.360416666666666</v>
      </c>
      <c r="N1331" s="16">
        <f t="shared" si="1624"/>
        <v>92025.443510050536</v>
      </c>
      <c r="O1331" s="16">
        <f t="shared" si="1625"/>
        <v>110911.84463382338</v>
      </c>
      <c r="P1331" s="22">
        <f t="shared" si="1618"/>
        <v>77.664946307842129</v>
      </c>
      <c r="Q1331" s="11">
        <f t="shared" si="1619"/>
        <v>6126.9410749385615</v>
      </c>
      <c r="R1331" s="7">
        <f t="shared" si="1626"/>
        <v>1311</v>
      </c>
      <c r="S1331" s="11">
        <f t="shared" si="1620"/>
        <v>7608.4363615560469</v>
      </c>
      <c r="T1331" s="11">
        <f t="shared" si="1621"/>
        <v>9890.9672700228621</v>
      </c>
      <c r="AB1331" s="4">
        <f t="shared" si="1627"/>
        <v>0</v>
      </c>
      <c r="AC1331" s="3">
        <f t="shared" si="1630"/>
        <v>16</v>
      </c>
      <c r="AD1331" s="42">
        <f t="shared" si="1631"/>
        <v>59.198999999999998</v>
      </c>
      <c r="AE1331" s="3">
        <f t="shared" si="1632"/>
        <v>61</v>
      </c>
      <c r="AF1331" s="42">
        <f t="shared" si="1633"/>
        <v>21.625</v>
      </c>
      <c r="AJ1331" s="3">
        <v>9</v>
      </c>
      <c r="AK1331" s="3">
        <v>1</v>
      </c>
      <c r="AL1331" t="s">
        <v>176</v>
      </c>
    </row>
    <row r="1332" spans="1:38" x14ac:dyDescent="0.2">
      <c r="A1332" s="4">
        <v>1</v>
      </c>
      <c r="B1332" s="4">
        <v>9</v>
      </c>
      <c r="C1332" s="13" t="s">
        <v>2692</v>
      </c>
      <c r="D1332" s="29">
        <v>1568675</v>
      </c>
      <c r="E1332" s="29">
        <v>6846675</v>
      </c>
      <c r="F1332" s="23">
        <v>17</v>
      </c>
      <c r="G1332" s="10">
        <v>6</v>
      </c>
      <c r="H1332" s="38">
        <v>15.12</v>
      </c>
      <c r="I1332" s="8">
        <v>61</v>
      </c>
      <c r="J1332" s="8">
        <v>43</v>
      </c>
      <c r="K1332" s="17">
        <v>40.86</v>
      </c>
      <c r="L1332" s="20">
        <f t="shared" si="1622"/>
        <v>17.104199999999999</v>
      </c>
      <c r="M1332" s="20">
        <f t="shared" si="1623"/>
        <v>61.728016666666669</v>
      </c>
      <c r="N1332" s="16">
        <f t="shared" si="1624"/>
        <v>91712.85415278119</v>
      </c>
      <c r="O1332" s="16">
        <f t="shared" si="1625"/>
        <v>110916.81492007546</v>
      </c>
      <c r="P1332" s="22">
        <f t="shared" si="1618"/>
        <v>41.44072785316397</v>
      </c>
      <c r="Q1332" s="11">
        <f t="shared" si="1619"/>
        <v>6168.3818027917259</v>
      </c>
      <c r="R1332" s="7">
        <f t="shared" si="1626"/>
        <v>1312</v>
      </c>
      <c r="S1332" s="11">
        <f t="shared" si="1620"/>
        <v>7654.0591272446109</v>
      </c>
      <c r="T1332" s="11">
        <f t="shared" si="1621"/>
        <v>9950.2768654179945</v>
      </c>
      <c r="V1332" s="4">
        <v>9</v>
      </c>
      <c r="Z1332" s="4">
        <v>9</v>
      </c>
      <c r="AA1332" s="4">
        <v>9</v>
      </c>
      <c r="AB1332" s="4">
        <f>SUM(U1332:AA1332)+22</f>
        <v>49</v>
      </c>
      <c r="AC1332" s="3">
        <f t="shared" si="1630"/>
        <v>17</v>
      </c>
      <c r="AD1332" s="42">
        <f t="shared" si="1631"/>
        <v>6.2519999999999998</v>
      </c>
      <c r="AE1332" s="3">
        <f t="shared" si="1632"/>
        <v>61</v>
      </c>
      <c r="AF1332" s="42">
        <f t="shared" si="1633"/>
        <v>43.680999999999997</v>
      </c>
      <c r="AJ1332" s="3">
        <v>9</v>
      </c>
      <c r="AK1332" s="57" t="s">
        <v>2296</v>
      </c>
      <c r="AL1332" s="13" t="s">
        <v>2693</v>
      </c>
    </row>
    <row r="1333" spans="1:38" x14ac:dyDescent="0.2">
      <c r="A1333" s="4">
        <v>1</v>
      </c>
      <c r="B1333" s="4">
        <v>9</v>
      </c>
      <c r="C1333" s="13" t="s">
        <v>2694</v>
      </c>
      <c r="D1333" s="29">
        <v>1568675</v>
      </c>
      <c r="E1333" s="29">
        <v>6846675</v>
      </c>
      <c r="F1333" s="23">
        <v>17</v>
      </c>
      <c r="G1333" s="10">
        <v>6</v>
      </c>
      <c r="H1333" s="38">
        <v>15.12</v>
      </c>
      <c r="I1333" s="8">
        <v>61</v>
      </c>
      <c r="J1333" s="8">
        <v>43</v>
      </c>
      <c r="K1333" s="17">
        <v>40.86</v>
      </c>
      <c r="L1333" s="20">
        <f t="shared" ref="L1333" si="1634">(H1333/60+G1333)/60+F1333</f>
        <v>17.104199999999999</v>
      </c>
      <c r="M1333" s="20">
        <f t="shared" ref="M1333" si="1635">(K1333/60+J1333)/60+I1333</f>
        <v>61.728016666666669</v>
      </c>
      <c r="N1333" s="16">
        <f t="shared" ref="N1333" si="1636">D1333/L1333</f>
        <v>91712.85415278119</v>
      </c>
      <c r="O1333" s="16">
        <f t="shared" ref="O1333" si="1637">E1333/M1333</f>
        <v>110916.81492007546</v>
      </c>
      <c r="P1333" s="22">
        <f t="shared" si="1618"/>
        <v>0</v>
      </c>
      <c r="Q1333" s="11">
        <f t="shared" si="1619"/>
        <v>6168.3818027917259</v>
      </c>
      <c r="R1333" s="7">
        <f t="shared" si="1626"/>
        <v>1313</v>
      </c>
      <c r="S1333" s="11">
        <f t="shared" si="1620"/>
        <v>7648.2296838879893</v>
      </c>
      <c r="T1333" s="11">
        <f t="shared" si="1621"/>
        <v>9942.6985890543856</v>
      </c>
      <c r="AB1333" s="4">
        <f t="shared" ref="AB1333" si="1638">SUM(U1333:AA1333)</f>
        <v>0</v>
      </c>
      <c r="AC1333" s="3">
        <f t="shared" ref="AC1333" si="1639">F1333</f>
        <v>17</v>
      </c>
      <c r="AD1333" s="42">
        <f t="shared" ref="AD1333" si="1640">G1333+H1333/60</f>
        <v>6.2519999999999998</v>
      </c>
      <c r="AE1333" s="3">
        <f t="shared" ref="AE1333" si="1641">I1333</f>
        <v>61</v>
      </c>
      <c r="AF1333" s="42">
        <f t="shared" ref="AF1333" si="1642">J1333+K1333/60</f>
        <v>43.680999999999997</v>
      </c>
      <c r="AJ1333" s="3">
        <v>9</v>
      </c>
      <c r="AK1333" s="57" t="s">
        <v>2296</v>
      </c>
      <c r="AL1333" s="13" t="s">
        <v>2695</v>
      </c>
    </row>
    <row r="1334" spans="1:38" x14ac:dyDescent="0.2">
      <c r="A1334" s="4">
        <v>1</v>
      </c>
      <c r="B1334" s="4">
        <v>9</v>
      </c>
      <c r="C1334" s="13" t="s">
        <v>1690</v>
      </c>
      <c r="D1334" s="29">
        <v>1567370</v>
      </c>
      <c r="E1334" s="29">
        <v>6849549</v>
      </c>
      <c r="F1334" s="23">
        <v>17</v>
      </c>
      <c r="G1334" s="10">
        <v>4</v>
      </c>
      <c r="H1334" s="38">
        <v>50.1</v>
      </c>
      <c r="I1334" s="8">
        <v>61</v>
      </c>
      <c r="J1334" s="8">
        <v>45</v>
      </c>
      <c r="K1334" s="17">
        <v>14.52</v>
      </c>
      <c r="L1334" s="20">
        <f t="shared" si="1622"/>
        <v>17.080583333333333</v>
      </c>
      <c r="M1334" s="20">
        <f t="shared" si="1623"/>
        <v>61.754033333333332</v>
      </c>
      <c r="N1334" s="16">
        <f t="shared" si="1624"/>
        <v>91763.259451521459</v>
      </c>
      <c r="O1334" s="16">
        <f t="shared" si="1625"/>
        <v>110916.62568868646</v>
      </c>
      <c r="P1334" s="22">
        <f t="shared" si="1618"/>
        <v>3.1564063426624909</v>
      </c>
      <c r="Q1334" s="11">
        <f t="shared" si="1619"/>
        <v>6171.5382091343881</v>
      </c>
      <c r="R1334" s="7">
        <f t="shared" si="1626"/>
        <v>1314</v>
      </c>
      <c r="S1334" s="11">
        <f t="shared" si="1620"/>
        <v>7646.3197903126211</v>
      </c>
      <c r="T1334" s="11">
        <f t="shared" si="1621"/>
        <v>9940.2157274064084</v>
      </c>
      <c r="AA1334" s="4">
        <v>9</v>
      </c>
      <c r="AB1334" s="4">
        <f>SUM(U1334:AA1334)+40</f>
        <v>49</v>
      </c>
      <c r="AC1334" s="3">
        <f t="shared" si="1630"/>
        <v>17</v>
      </c>
      <c r="AD1334" s="42">
        <f t="shared" si="1631"/>
        <v>4.835</v>
      </c>
      <c r="AE1334" s="3">
        <f t="shared" si="1632"/>
        <v>61</v>
      </c>
      <c r="AF1334" s="42">
        <f t="shared" si="1633"/>
        <v>45.241999999999997</v>
      </c>
      <c r="AJ1334" s="3">
        <v>9</v>
      </c>
      <c r="AK1334" s="57" t="s">
        <v>2998</v>
      </c>
      <c r="AL1334" s="13" t="s">
        <v>2696</v>
      </c>
    </row>
    <row r="1335" spans="1:38" x14ac:dyDescent="0.2">
      <c r="B1335" s="4">
        <v>9</v>
      </c>
      <c r="C1335" s="13" t="s">
        <v>1691</v>
      </c>
      <c r="D1335" s="8">
        <v>1565250</v>
      </c>
      <c r="E1335" s="8">
        <v>6850825</v>
      </c>
      <c r="F1335" s="23">
        <v>17</v>
      </c>
      <c r="G1335" s="10">
        <v>2</v>
      </c>
      <c r="H1335" s="38">
        <v>27.24</v>
      </c>
      <c r="I1335" s="8">
        <v>61</v>
      </c>
      <c r="J1335" s="8">
        <v>45</v>
      </c>
      <c r="K1335" s="17">
        <v>57.06</v>
      </c>
      <c r="L1335" s="20">
        <f t="shared" si="1622"/>
        <v>17.040900000000001</v>
      </c>
      <c r="M1335" s="20">
        <f t="shared" si="1623"/>
        <v>61.76585</v>
      </c>
      <c r="N1335" s="16">
        <f t="shared" si="1624"/>
        <v>91852.542999489466</v>
      </c>
      <c r="O1335" s="16">
        <f t="shared" si="1625"/>
        <v>110916.06445956786</v>
      </c>
      <c r="P1335" s="22">
        <f t="shared" si="1618"/>
        <v>2.4743839637372371</v>
      </c>
      <c r="Q1335" s="11">
        <f t="shared" si="1619"/>
        <v>6174.0125930981258</v>
      </c>
      <c r="R1335" s="7">
        <f t="shared" si="1626"/>
        <v>1315</v>
      </c>
      <c r="S1335" s="11">
        <f t="shared" si="1620"/>
        <v>7643.5684422538025</v>
      </c>
      <c r="T1335" s="11">
        <f t="shared" si="1621"/>
        <v>9936.6389749299433</v>
      </c>
      <c r="AA1335" s="4">
        <v>9</v>
      </c>
      <c r="AB1335" s="4">
        <f t="shared" si="1627"/>
        <v>9</v>
      </c>
      <c r="AC1335" s="3">
        <f t="shared" si="1630"/>
        <v>17</v>
      </c>
      <c r="AD1335" s="42">
        <f t="shared" si="1631"/>
        <v>2.4539999999999997</v>
      </c>
      <c r="AE1335" s="3">
        <f t="shared" si="1632"/>
        <v>61</v>
      </c>
      <c r="AF1335" s="42">
        <f t="shared" si="1633"/>
        <v>45.951000000000001</v>
      </c>
      <c r="AJ1335" s="3">
        <v>9</v>
      </c>
      <c r="AK1335" s="3">
        <v>1</v>
      </c>
      <c r="AL1335" t="s">
        <v>149</v>
      </c>
    </row>
    <row r="1336" spans="1:38" x14ac:dyDescent="0.2">
      <c r="B1336" s="4">
        <v>9</v>
      </c>
      <c r="C1336" s="13" t="s">
        <v>1692</v>
      </c>
      <c r="D1336" s="8">
        <v>1565250</v>
      </c>
      <c r="E1336" s="8">
        <v>6850830</v>
      </c>
      <c r="F1336" s="23"/>
      <c r="G1336" s="10"/>
      <c r="H1336" s="38"/>
      <c r="I1336" s="8"/>
      <c r="J1336" s="8"/>
      <c r="K1336" s="17"/>
      <c r="L1336" s="20">
        <f t="shared" si="1622"/>
        <v>0</v>
      </c>
      <c r="M1336" s="20">
        <f t="shared" si="1623"/>
        <v>0</v>
      </c>
      <c r="N1336" s="16"/>
      <c r="O1336" s="16"/>
      <c r="P1336" s="22">
        <f t="shared" si="1618"/>
        <v>5.0000000000000001E-3</v>
      </c>
      <c r="Q1336" s="11">
        <f t="shared" si="1619"/>
        <v>6174.0175930981259</v>
      </c>
      <c r="R1336" s="7">
        <f t="shared" si="1626"/>
        <v>1316</v>
      </c>
      <c r="S1336" s="11">
        <f t="shared" si="1620"/>
        <v>7637.7664449572567</v>
      </c>
      <c r="T1336" s="11">
        <f t="shared" si="1621"/>
        <v>9929.0963784444339</v>
      </c>
      <c r="AB1336" s="4">
        <f t="shared" si="1627"/>
        <v>0</v>
      </c>
      <c r="AC1336" s="3">
        <f t="shared" si="1630"/>
        <v>0</v>
      </c>
      <c r="AD1336" s="42">
        <f t="shared" si="1631"/>
        <v>0</v>
      </c>
      <c r="AE1336" s="3">
        <f t="shared" si="1632"/>
        <v>0</v>
      </c>
      <c r="AF1336" s="42">
        <f t="shared" si="1633"/>
        <v>0</v>
      </c>
      <c r="AJ1336" s="3">
        <v>9</v>
      </c>
      <c r="AK1336" s="3">
        <v>1</v>
      </c>
      <c r="AL1336" t="s">
        <v>149</v>
      </c>
    </row>
    <row r="1337" spans="1:38" x14ac:dyDescent="0.2">
      <c r="B1337" s="4">
        <v>9</v>
      </c>
      <c r="C1337" s="13" t="s">
        <v>3048</v>
      </c>
      <c r="D1337" s="8">
        <v>1573550</v>
      </c>
      <c r="E1337" s="8">
        <v>6855800</v>
      </c>
      <c r="F1337" s="23">
        <v>17</v>
      </c>
      <c r="G1337" s="10">
        <v>12</v>
      </c>
      <c r="H1337" s="38">
        <v>0.3</v>
      </c>
      <c r="I1337" s="8">
        <v>61</v>
      </c>
      <c r="J1337" s="8">
        <v>48</v>
      </c>
      <c r="K1337" s="17">
        <v>32.28</v>
      </c>
      <c r="L1337" s="20">
        <f t="shared" si="1622"/>
        <v>17.200083333333332</v>
      </c>
      <c r="M1337" s="20">
        <f t="shared" si="1623"/>
        <v>61.808966666666663</v>
      </c>
      <c r="N1337" s="16">
        <f t="shared" si="1624"/>
        <v>91485.021874894024</v>
      </c>
      <c r="O1337" s="16">
        <f t="shared" si="1625"/>
        <v>110919.18162898696</v>
      </c>
      <c r="P1337" s="22">
        <f t="shared" si="1618"/>
        <v>9.6742389881581889</v>
      </c>
      <c r="Q1337" s="11">
        <f t="shared" si="1619"/>
        <v>6183.6918320862842</v>
      </c>
      <c r="R1337" s="7">
        <f t="shared" si="1626"/>
        <v>1317</v>
      </c>
      <c r="S1337" s="11">
        <f t="shared" si="1620"/>
        <v>7643.9258182509275</v>
      </c>
      <c r="T1337" s="11">
        <f t="shared" si="1621"/>
        <v>9937.1035637262066</v>
      </c>
      <c r="AB1337" s="4">
        <f>SUM(U1337:AA1337)+49</f>
        <v>49</v>
      </c>
      <c r="AC1337" s="3">
        <f t="shared" si="1630"/>
        <v>17</v>
      </c>
      <c r="AD1337" s="42">
        <f t="shared" si="1631"/>
        <v>12.005000000000001</v>
      </c>
      <c r="AE1337" s="3">
        <f t="shared" si="1632"/>
        <v>61</v>
      </c>
      <c r="AF1337" s="42">
        <f t="shared" si="1633"/>
        <v>48.537999999999997</v>
      </c>
      <c r="AJ1337" s="3">
        <v>9</v>
      </c>
      <c r="AK1337" s="3">
        <v>1</v>
      </c>
      <c r="AL1337" s="13" t="s">
        <v>2697</v>
      </c>
    </row>
    <row r="1338" spans="1:38" x14ac:dyDescent="0.2">
      <c r="B1338" s="4">
        <v>9</v>
      </c>
      <c r="C1338" s="13" t="s">
        <v>1693</v>
      </c>
      <c r="D1338" s="8">
        <v>1576225</v>
      </c>
      <c r="E1338" s="8">
        <v>6874250</v>
      </c>
      <c r="F1338" s="23">
        <v>17</v>
      </c>
      <c r="G1338" s="10">
        <v>15</v>
      </c>
      <c r="H1338" s="38">
        <v>31.02</v>
      </c>
      <c r="I1338" s="8">
        <v>61</v>
      </c>
      <c r="J1338" s="8">
        <v>58</v>
      </c>
      <c r="K1338" s="17">
        <v>26.16</v>
      </c>
      <c r="L1338" s="20">
        <f t="shared" si="1622"/>
        <v>17.258616666666665</v>
      </c>
      <c r="M1338" s="20">
        <f t="shared" si="1623"/>
        <v>61.973933333333335</v>
      </c>
      <c r="N1338" s="16">
        <f t="shared" si="1624"/>
        <v>91329.741568704339</v>
      </c>
      <c r="O1338" s="16">
        <f t="shared" si="1625"/>
        <v>110921.63479484385</v>
      </c>
      <c r="P1338" s="22">
        <f t="shared" si="1618"/>
        <v>18.642910851044693</v>
      </c>
      <c r="Q1338" s="11">
        <f t="shared" si="1619"/>
        <v>6202.3347429373289</v>
      </c>
      <c r="R1338" s="7">
        <f t="shared" si="1626"/>
        <v>1318</v>
      </c>
      <c r="S1338" s="11">
        <f t="shared" si="1620"/>
        <v>7661.1539920348787</v>
      </c>
      <c r="T1338" s="11">
        <f t="shared" si="1621"/>
        <v>9959.5001896453432</v>
      </c>
      <c r="AB1338" s="4">
        <f t="shared" si="1627"/>
        <v>0</v>
      </c>
      <c r="AC1338" s="3">
        <f t="shared" si="1630"/>
        <v>17</v>
      </c>
      <c r="AD1338" s="42">
        <f t="shared" si="1631"/>
        <v>15.516999999999999</v>
      </c>
      <c r="AE1338" s="3">
        <f t="shared" si="1632"/>
        <v>61</v>
      </c>
      <c r="AF1338" s="42">
        <f t="shared" si="1633"/>
        <v>58.436</v>
      </c>
      <c r="AJ1338" s="3">
        <v>9</v>
      </c>
      <c r="AK1338" s="3">
        <v>1</v>
      </c>
      <c r="AL1338" t="s">
        <v>301</v>
      </c>
    </row>
    <row r="1339" spans="1:38" x14ac:dyDescent="0.2">
      <c r="B1339" s="4">
        <v>9</v>
      </c>
      <c r="C1339" s="13" t="s">
        <v>1694</v>
      </c>
      <c r="D1339" s="29">
        <v>1583384</v>
      </c>
      <c r="E1339" s="29">
        <v>6907515</v>
      </c>
      <c r="F1339" s="23">
        <v>17</v>
      </c>
      <c r="G1339" s="10">
        <v>24</v>
      </c>
      <c r="H1339" s="38">
        <v>38.79</v>
      </c>
      <c r="I1339" s="8">
        <v>62</v>
      </c>
      <c r="J1339" s="8">
        <v>16</v>
      </c>
      <c r="K1339" s="17">
        <v>14.87</v>
      </c>
      <c r="L1339" s="20">
        <f t="shared" si="1622"/>
        <v>17.410775000000001</v>
      </c>
      <c r="M1339" s="20">
        <f t="shared" si="1623"/>
        <v>62.270797222222221</v>
      </c>
      <c r="N1339" s="16">
        <f t="shared" si="1624"/>
        <v>90942.763891900264</v>
      </c>
      <c r="O1339" s="16">
        <f t="shared" si="1625"/>
        <v>110927.03655855806</v>
      </c>
      <c r="P1339" s="22">
        <f t="shared" si="1618"/>
        <v>34.026629365836399</v>
      </c>
      <c r="Q1339" s="11">
        <f t="shared" si="1619"/>
        <v>6236.3613723031649</v>
      </c>
      <c r="R1339" s="7">
        <f t="shared" si="1626"/>
        <v>1319</v>
      </c>
      <c r="S1339" s="11">
        <f t="shared" si="1620"/>
        <v>7697.3436801437083</v>
      </c>
      <c r="T1339" s="11">
        <f t="shared" si="1621"/>
        <v>10006.546784186821</v>
      </c>
      <c r="U1339" s="4">
        <v>9</v>
      </c>
      <c r="W1339" s="4">
        <v>7</v>
      </c>
      <c r="AB1339" s="4">
        <f t="shared" si="1627"/>
        <v>16</v>
      </c>
      <c r="AC1339" s="3">
        <f t="shared" si="1630"/>
        <v>17</v>
      </c>
      <c r="AD1339" s="42">
        <f t="shared" si="1631"/>
        <v>24.6465</v>
      </c>
      <c r="AE1339" s="3">
        <f t="shared" si="1632"/>
        <v>62</v>
      </c>
      <c r="AF1339" s="42">
        <f t="shared" si="1633"/>
        <v>16.247833333333332</v>
      </c>
      <c r="AJ1339" s="3">
        <v>9</v>
      </c>
      <c r="AL1339" t="s">
        <v>352</v>
      </c>
    </row>
    <row r="1340" spans="1:38" x14ac:dyDescent="0.2">
      <c r="B1340" s="4">
        <v>9</v>
      </c>
      <c r="C1340" s="13" t="s">
        <v>1695</v>
      </c>
      <c r="D1340" s="29">
        <v>1581450</v>
      </c>
      <c r="E1340" s="29">
        <v>6909525</v>
      </c>
      <c r="F1340" s="23">
        <v>17</v>
      </c>
      <c r="G1340" s="10">
        <v>22</v>
      </c>
      <c r="H1340" s="38">
        <v>28.2</v>
      </c>
      <c r="I1340" s="8">
        <v>62</v>
      </c>
      <c r="J1340" s="8">
        <v>17</v>
      </c>
      <c r="K1340" s="17">
        <v>21.3</v>
      </c>
      <c r="L1340" s="20">
        <f t="shared" si="1622"/>
        <v>17.374500000000001</v>
      </c>
      <c r="M1340" s="20">
        <f t="shared" si="1623"/>
        <v>62.289250000000003</v>
      </c>
      <c r="N1340" s="16">
        <f t="shared" si="1624"/>
        <v>91021.324354657685</v>
      </c>
      <c r="O1340" s="16">
        <f t="shared" si="1625"/>
        <v>110926.44396906368</v>
      </c>
      <c r="P1340" s="22">
        <f t="shared" si="1618"/>
        <v>2.7893468769588341</v>
      </c>
      <c r="Q1340" s="11">
        <f t="shared" si="1619"/>
        <v>6239.1507191801238</v>
      </c>
      <c r="R1340" s="7">
        <f t="shared" si="1626"/>
        <v>1320</v>
      </c>
      <c r="S1340" s="11">
        <f t="shared" si="1620"/>
        <v>7694.9525536554866</v>
      </c>
      <c r="T1340" s="11">
        <f t="shared" si="1621"/>
        <v>10003.438319752133</v>
      </c>
      <c r="W1340" s="4">
        <v>7</v>
      </c>
      <c r="AB1340" s="4">
        <f t="shared" si="1627"/>
        <v>7</v>
      </c>
      <c r="AC1340" s="3">
        <f t="shared" si="1630"/>
        <v>17</v>
      </c>
      <c r="AD1340" s="42">
        <f t="shared" si="1631"/>
        <v>22.47</v>
      </c>
      <c r="AE1340" s="3">
        <f t="shared" si="1632"/>
        <v>62</v>
      </c>
      <c r="AF1340" s="42">
        <f t="shared" si="1633"/>
        <v>17.355</v>
      </c>
      <c r="AJ1340" s="3">
        <v>9</v>
      </c>
      <c r="AK1340" s="3">
        <v>1</v>
      </c>
      <c r="AL1340" t="s">
        <v>179</v>
      </c>
    </row>
    <row r="1341" spans="1:38" x14ac:dyDescent="0.2">
      <c r="B1341" s="4">
        <v>9</v>
      </c>
      <c r="C1341" s="13" t="s">
        <v>1696</v>
      </c>
      <c r="D1341" s="29">
        <v>1567325</v>
      </c>
      <c r="E1341" s="29">
        <v>6911975</v>
      </c>
      <c r="F1341" s="23">
        <v>17</v>
      </c>
      <c r="G1341" s="10">
        <v>6</v>
      </c>
      <c r="H1341" s="38">
        <v>12.06</v>
      </c>
      <c r="I1341" s="8">
        <v>62</v>
      </c>
      <c r="J1341" s="8">
        <v>18</v>
      </c>
      <c r="K1341" s="17">
        <v>50.52</v>
      </c>
      <c r="L1341" s="20">
        <f t="shared" si="1622"/>
        <v>17.103349999999999</v>
      </c>
      <c r="M1341" s="20">
        <f t="shared" si="1623"/>
        <v>62.314033333333334</v>
      </c>
      <c r="N1341" s="16">
        <f t="shared" si="1624"/>
        <v>91638.480180783299</v>
      </c>
      <c r="O1341" s="16">
        <f t="shared" si="1625"/>
        <v>110921.64365330228</v>
      </c>
      <c r="P1341" s="22">
        <f t="shared" si="1618"/>
        <v>14.335903354863969</v>
      </c>
      <c r="Q1341" s="11">
        <f t="shared" si="1619"/>
        <v>6253.4866225349879</v>
      </c>
      <c r="R1341" s="7">
        <f t="shared" si="1626"/>
        <v>1321</v>
      </c>
      <c r="S1341" s="11">
        <f t="shared" si="1620"/>
        <v>7706.7950200506893</v>
      </c>
      <c r="T1341" s="11">
        <f t="shared" si="1621"/>
        <v>10018.833526065897</v>
      </c>
      <c r="AB1341" s="4">
        <f t="shared" si="1627"/>
        <v>0</v>
      </c>
      <c r="AC1341" s="3">
        <f t="shared" si="1630"/>
        <v>17</v>
      </c>
      <c r="AD1341" s="42">
        <f t="shared" si="1631"/>
        <v>6.2009999999999996</v>
      </c>
      <c r="AE1341" s="3">
        <f t="shared" si="1632"/>
        <v>62</v>
      </c>
      <c r="AF1341" s="42">
        <f t="shared" si="1633"/>
        <v>18.841999999999999</v>
      </c>
      <c r="AJ1341" s="3">
        <v>9</v>
      </c>
      <c r="AK1341" s="3">
        <v>1</v>
      </c>
      <c r="AL1341" t="s">
        <v>624</v>
      </c>
    </row>
    <row r="1342" spans="1:38" x14ac:dyDescent="0.2">
      <c r="B1342" s="4">
        <v>9</v>
      </c>
      <c r="C1342" s="13" t="s">
        <v>1697</v>
      </c>
      <c r="D1342" s="29">
        <v>1564812</v>
      </c>
      <c r="E1342" s="29">
        <v>6911752</v>
      </c>
      <c r="F1342" s="23">
        <v>17</v>
      </c>
      <c r="G1342" s="10">
        <v>3</v>
      </c>
      <c r="H1342" s="38">
        <v>17.34</v>
      </c>
      <c r="I1342" s="8">
        <v>62</v>
      </c>
      <c r="J1342" s="8">
        <v>18</v>
      </c>
      <c r="K1342" s="17">
        <v>44.94</v>
      </c>
      <c r="L1342" s="20">
        <f t="shared" si="1622"/>
        <v>17.054816666666667</v>
      </c>
      <c r="M1342" s="20">
        <f t="shared" si="1623"/>
        <v>62.312483333333333</v>
      </c>
      <c r="N1342" s="16">
        <f t="shared" si="1624"/>
        <v>91751.909773289852</v>
      </c>
      <c r="O1342" s="16">
        <f t="shared" si="1625"/>
        <v>110920.82405103953</v>
      </c>
      <c r="P1342" s="22">
        <f t="shared" si="1618"/>
        <v>2.5228749473566858</v>
      </c>
      <c r="Q1342" s="11">
        <f t="shared" si="1619"/>
        <v>6256.0094974823442</v>
      </c>
      <c r="R1342" s="7">
        <f t="shared" si="1626"/>
        <v>1322</v>
      </c>
      <c r="S1342" s="11">
        <f t="shared" si="1620"/>
        <v>7704.0722102127502</v>
      </c>
      <c r="T1342" s="11">
        <f t="shared" si="1621"/>
        <v>10015.293873276576</v>
      </c>
      <c r="W1342" s="4">
        <v>8</v>
      </c>
      <c r="AB1342" s="4">
        <f t="shared" si="1627"/>
        <v>8</v>
      </c>
      <c r="AC1342" s="3">
        <f t="shared" si="1630"/>
        <v>17</v>
      </c>
      <c r="AD1342" s="42">
        <f t="shared" si="1631"/>
        <v>3.2890000000000001</v>
      </c>
      <c r="AE1342" s="3">
        <f t="shared" si="1632"/>
        <v>62</v>
      </c>
      <c r="AF1342" s="42">
        <f t="shared" si="1633"/>
        <v>18.748999999999999</v>
      </c>
      <c r="AJ1342" s="3">
        <v>9</v>
      </c>
      <c r="AK1342" s="3">
        <v>1</v>
      </c>
      <c r="AL1342" s="13" t="s">
        <v>413</v>
      </c>
    </row>
    <row r="1343" spans="1:38" x14ac:dyDescent="0.2">
      <c r="B1343" s="4">
        <v>9</v>
      </c>
      <c r="C1343" s="13" t="s">
        <v>2698</v>
      </c>
      <c r="D1343" s="29">
        <v>1564817</v>
      </c>
      <c r="E1343" s="29">
        <v>6911748</v>
      </c>
      <c r="F1343" s="23"/>
      <c r="G1343" s="10"/>
      <c r="H1343" s="38"/>
      <c r="I1343" s="8"/>
      <c r="J1343" s="8"/>
      <c r="K1343" s="17"/>
      <c r="L1343" s="20">
        <f t="shared" si="1622"/>
        <v>0</v>
      </c>
      <c r="M1343" s="20">
        <f t="shared" si="1623"/>
        <v>0</v>
      </c>
      <c r="N1343" s="16"/>
      <c r="O1343" s="16"/>
      <c r="P1343" s="22">
        <f t="shared" si="1618"/>
        <v>6.4031242374328482E-3</v>
      </c>
      <c r="Q1343" s="11">
        <f t="shared" si="1619"/>
        <v>6256.0159006065815</v>
      </c>
      <c r="R1343" s="7">
        <f t="shared" si="1626"/>
        <v>1323</v>
      </c>
      <c r="S1343" s="11">
        <f t="shared" si="1620"/>
        <v>7698.2569056594966</v>
      </c>
      <c r="T1343" s="11">
        <f t="shared" si="1621"/>
        <v>10007.733977357346</v>
      </c>
      <c r="W1343" s="4">
        <v>8</v>
      </c>
      <c r="AB1343" s="4">
        <f t="shared" si="1627"/>
        <v>8</v>
      </c>
      <c r="AC1343" s="3">
        <f t="shared" si="1630"/>
        <v>0</v>
      </c>
      <c r="AD1343" s="42">
        <f t="shared" si="1631"/>
        <v>0</v>
      </c>
      <c r="AE1343" s="3">
        <f t="shared" si="1632"/>
        <v>0</v>
      </c>
      <c r="AF1343" s="42">
        <f t="shared" si="1633"/>
        <v>0</v>
      </c>
      <c r="AJ1343" s="3">
        <v>9</v>
      </c>
      <c r="AK1343" s="3">
        <v>1</v>
      </c>
      <c r="AL1343" s="13" t="s">
        <v>413</v>
      </c>
    </row>
    <row r="1344" spans="1:38" x14ac:dyDescent="0.2">
      <c r="B1344" s="4">
        <v>8</v>
      </c>
      <c r="C1344" s="13" t="s">
        <v>1698</v>
      </c>
      <c r="D1344" s="8">
        <v>1563830</v>
      </c>
      <c r="E1344" s="8">
        <v>6916985</v>
      </c>
      <c r="F1344" s="23">
        <v>17</v>
      </c>
      <c r="G1344" s="10">
        <v>2</v>
      </c>
      <c r="H1344" s="38">
        <v>16.14</v>
      </c>
      <c r="I1344" s="8">
        <v>62</v>
      </c>
      <c r="J1344" s="8">
        <v>21</v>
      </c>
      <c r="K1344" s="17">
        <v>34.5</v>
      </c>
      <c r="L1344" s="20">
        <f t="shared" si="1622"/>
        <v>17.037816666666668</v>
      </c>
      <c r="M1344" s="20">
        <f t="shared" si="1623"/>
        <v>62.359583333333333</v>
      </c>
      <c r="N1344" s="16">
        <f t="shared" si="1624"/>
        <v>91785.821540122997</v>
      </c>
      <c r="O1344" s="16">
        <f t="shared" si="1625"/>
        <v>110920.96242892365</v>
      </c>
      <c r="P1344" s="22">
        <f t="shared" si="1618"/>
        <v>5.3291967499802437</v>
      </c>
      <c r="Q1344" s="11">
        <f t="shared" si="1619"/>
        <v>6261.3450973565614</v>
      </c>
      <c r="R1344" s="7">
        <f t="shared" si="1626"/>
        <v>1324</v>
      </c>
      <c r="S1344" s="11">
        <f t="shared" si="1620"/>
        <v>7698.9953311906966</v>
      </c>
      <c r="T1344" s="11">
        <f t="shared" si="1621"/>
        <v>10008.693930547906</v>
      </c>
      <c r="AB1344" s="4">
        <f t="shared" si="1627"/>
        <v>0</v>
      </c>
      <c r="AC1344" s="3">
        <f t="shared" si="1630"/>
        <v>17</v>
      </c>
      <c r="AD1344" s="42">
        <f t="shared" si="1631"/>
        <v>2.2690000000000001</v>
      </c>
      <c r="AE1344" s="3">
        <f t="shared" si="1632"/>
        <v>62</v>
      </c>
      <c r="AF1344" s="42">
        <f t="shared" si="1633"/>
        <v>21.574999999999999</v>
      </c>
      <c r="AJ1344" s="3">
        <v>7</v>
      </c>
      <c r="AK1344" s="57" t="s">
        <v>2998</v>
      </c>
      <c r="AL1344" s="13" t="s">
        <v>44</v>
      </c>
    </row>
    <row r="1345" spans="1:38" x14ac:dyDescent="0.2">
      <c r="B1345" s="4">
        <v>8</v>
      </c>
      <c r="C1345" s="13" t="s">
        <v>1699</v>
      </c>
      <c r="D1345" s="29">
        <v>1572563</v>
      </c>
      <c r="E1345" s="29">
        <v>6922276</v>
      </c>
      <c r="F1345" s="23">
        <v>17</v>
      </c>
      <c r="G1345" s="10">
        <v>12</v>
      </c>
      <c r="H1345" s="38">
        <v>31.08</v>
      </c>
      <c r="I1345" s="23">
        <v>62</v>
      </c>
      <c r="J1345" s="10">
        <v>24</v>
      </c>
      <c r="K1345" s="38">
        <v>19.62</v>
      </c>
      <c r="L1345" s="20">
        <f t="shared" si="1622"/>
        <v>17.208633333333335</v>
      </c>
      <c r="M1345" s="20">
        <f t="shared" si="1623"/>
        <v>62.405450000000002</v>
      </c>
      <c r="N1345" s="16">
        <f t="shared" si="1624"/>
        <v>91382.213191440722</v>
      </c>
      <c r="O1345" s="16">
        <f t="shared" si="1625"/>
        <v>110924.22216328862</v>
      </c>
      <c r="P1345" s="22">
        <f t="shared" si="1618"/>
        <v>10.21077714965908</v>
      </c>
      <c r="Q1345" s="11">
        <f t="shared" si="1619"/>
        <v>6271.5558745062208</v>
      </c>
      <c r="R1345" s="7">
        <f t="shared" si="1626"/>
        <v>1325</v>
      </c>
      <c r="S1345" s="11">
        <f t="shared" si="1620"/>
        <v>7705.7305386385869</v>
      </c>
      <c r="T1345" s="11">
        <f t="shared" si="1621"/>
        <v>10017.449700230163</v>
      </c>
      <c r="W1345" s="4">
        <v>9</v>
      </c>
      <c r="AB1345" s="4">
        <f t="shared" si="1627"/>
        <v>9</v>
      </c>
      <c r="AC1345" s="3">
        <f t="shared" si="1630"/>
        <v>17</v>
      </c>
      <c r="AD1345" s="42">
        <f t="shared" si="1631"/>
        <v>12.518000000000001</v>
      </c>
      <c r="AE1345" s="3">
        <f t="shared" si="1632"/>
        <v>62</v>
      </c>
      <c r="AF1345" s="42">
        <f t="shared" si="1633"/>
        <v>24.327000000000002</v>
      </c>
      <c r="AJ1345" s="3">
        <v>9</v>
      </c>
      <c r="AL1345" t="s">
        <v>454</v>
      </c>
    </row>
    <row r="1346" spans="1:38" x14ac:dyDescent="0.2">
      <c r="B1346" s="4">
        <v>9</v>
      </c>
      <c r="C1346" s="13" t="s">
        <v>1700</v>
      </c>
      <c r="D1346" s="29">
        <v>1575113</v>
      </c>
      <c r="E1346" s="29">
        <v>6921802</v>
      </c>
      <c r="F1346" s="23">
        <v>17</v>
      </c>
      <c r="G1346" s="10">
        <v>15</v>
      </c>
      <c r="H1346" s="38">
        <v>27.84</v>
      </c>
      <c r="I1346" s="8">
        <v>62</v>
      </c>
      <c r="J1346" s="8">
        <v>24</v>
      </c>
      <c r="K1346" s="17">
        <v>2.52</v>
      </c>
      <c r="L1346" s="20">
        <f t="shared" si="1622"/>
        <v>17.257733333333334</v>
      </c>
      <c r="M1346" s="20">
        <f t="shared" si="1623"/>
        <v>62.400700000000001</v>
      </c>
      <c r="N1346" s="16">
        <f t="shared" si="1624"/>
        <v>91269.981380328041</v>
      </c>
      <c r="O1346" s="16">
        <f t="shared" si="1625"/>
        <v>110925.0697508201</v>
      </c>
      <c r="P1346" s="22">
        <f t="shared" si="1618"/>
        <v>2.5936800111039142</v>
      </c>
      <c r="Q1346" s="11">
        <f t="shared" si="1619"/>
        <v>6274.1495545173248</v>
      </c>
      <c r="R1346" s="7">
        <f t="shared" si="1626"/>
        <v>1326</v>
      </c>
      <c r="S1346" s="11">
        <f t="shared" si="1620"/>
        <v>7703.1036762852227</v>
      </c>
      <c r="T1346" s="11">
        <f t="shared" si="1621"/>
        <v>10014.03477917079</v>
      </c>
      <c r="W1346" s="4">
        <v>7</v>
      </c>
      <c r="AB1346" s="4">
        <f t="shared" si="1627"/>
        <v>7</v>
      </c>
      <c r="AC1346" s="3">
        <f t="shared" si="1630"/>
        <v>17</v>
      </c>
      <c r="AD1346" s="42">
        <f t="shared" si="1631"/>
        <v>15.464</v>
      </c>
      <c r="AE1346" s="3">
        <f t="shared" si="1632"/>
        <v>62</v>
      </c>
      <c r="AF1346" s="42">
        <f t="shared" si="1633"/>
        <v>24.042000000000002</v>
      </c>
      <c r="AJ1346" s="3">
        <v>9</v>
      </c>
      <c r="AK1346" s="3">
        <v>1</v>
      </c>
      <c r="AL1346" t="s">
        <v>373</v>
      </c>
    </row>
    <row r="1347" spans="1:38" x14ac:dyDescent="0.2">
      <c r="A1347" s="4">
        <v>1</v>
      </c>
      <c r="B1347" s="4">
        <v>9</v>
      </c>
      <c r="C1347" s="13" t="s">
        <v>1701</v>
      </c>
      <c r="D1347" s="29">
        <v>1579884</v>
      </c>
      <c r="E1347" s="29">
        <v>6927176</v>
      </c>
      <c r="F1347" s="23">
        <v>17</v>
      </c>
      <c r="G1347" s="10">
        <v>21</v>
      </c>
      <c r="H1347" s="38">
        <v>8.82</v>
      </c>
      <c r="I1347" s="8">
        <v>62</v>
      </c>
      <c r="J1347" s="8">
        <v>26</v>
      </c>
      <c r="K1347" s="17">
        <v>52.44</v>
      </c>
      <c r="L1347" s="20">
        <f t="shared" si="1622"/>
        <v>17.352450000000001</v>
      </c>
      <c r="M1347" s="20">
        <f t="shared" si="1623"/>
        <v>62.447899999999997</v>
      </c>
      <c r="N1347" s="16">
        <f t="shared" si="1624"/>
        <v>91046.739797550195</v>
      </c>
      <c r="O1347" s="16">
        <f t="shared" si="1625"/>
        <v>110927.2849847633</v>
      </c>
      <c r="P1347" s="22">
        <f t="shared" si="1618"/>
        <v>7.1862589015425815</v>
      </c>
      <c r="Q1347" s="11">
        <f t="shared" si="1619"/>
        <v>6281.3358134188675</v>
      </c>
      <c r="R1347" s="7">
        <f t="shared" si="1626"/>
        <v>1327</v>
      </c>
      <c r="S1347" s="11">
        <f t="shared" si="1620"/>
        <v>7706.1150747896882</v>
      </c>
      <c r="T1347" s="11">
        <f t="shared" si="1621"/>
        <v>10017.949597226594</v>
      </c>
      <c r="AB1347" s="4">
        <f t="shared" si="1627"/>
        <v>0</v>
      </c>
      <c r="AC1347" s="3">
        <f t="shared" si="1630"/>
        <v>17</v>
      </c>
      <c r="AD1347" s="42">
        <f t="shared" si="1631"/>
        <v>21.146999999999998</v>
      </c>
      <c r="AE1347" s="3">
        <f t="shared" si="1632"/>
        <v>62</v>
      </c>
      <c r="AF1347" s="42">
        <f t="shared" si="1633"/>
        <v>26.873999999999999</v>
      </c>
      <c r="AJ1347" s="3">
        <v>9</v>
      </c>
      <c r="AL1347" t="s">
        <v>311</v>
      </c>
    </row>
    <row r="1348" spans="1:38" x14ac:dyDescent="0.2">
      <c r="B1348" s="4">
        <v>9</v>
      </c>
      <c r="C1348" s="13" t="s">
        <v>1702</v>
      </c>
      <c r="D1348" s="29">
        <v>1568524</v>
      </c>
      <c r="E1348" s="29">
        <v>6927724</v>
      </c>
      <c r="F1348" s="23">
        <v>17</v>
      </c>
      <c r="G1348" s="10">
        <v>7</v>
      </c>
      <c r="H1348" s="38">
        <v>57.72</v>
      </c>
      <c r="I1348" s="8">
        <v>62</v>
      </c>
      <c r="J1348" s="8">
        <v>27</v>
      </c>
      <c r="K1348" s="17">
        <v>18.3</v>
      </c>
      <c r="L1348" s="20">
        <f t="shared" si="1622"/>
        <v>17.1327</v>
      </c>
      <c r="M1348" s="20">
        <f t="shared" si="1623"/>
        <v>62.455083333333334</v>
      </c>
      <c r="N1348" s="16">
        <f t="shared" si="1624"/>
        <v>91551.477583801738</v>
      </c>
      <c r="O1348" s="16">
        <f t="shared" si="1625"/>
        <v>110923.3008788983</v>
      </c>
      <c r="P1348" s="22">
        <f t="shared" si="1618"/>
        <v>11.373209925082715</v>
      </c>
      <c r="Q1348" s="11">
        <f t="shared" si="1619"/>
        <v>6292.7090233439503</v>
      </c>
      <c r="R1348" s="7">
        <f t="shared" si="1626"/>
        <v>1328</v>
      </c>
      <c r="S1348" s="11">
        <f t="shared" si="1620"/>
        <v>7714.2547364487591</v>
      </c>
      <c r="T1348" s="11">
        <f t="shared" si="1621"/>
        <v>10028.531157383388</v>
      </c>
      <c r="AB1348" s="4">
        <f t="shared" si="1627"/>
        <v>0</v>
      </c>
      <c r="AC1348" s="3">
        <f t="shared" si="1630"/>
        <v>17</v>
      </c>
      <c r="AD1348" s="42">
        <f t="shared" si="1631"/>
        <v>7.9619999999999997</v>
      </c>
      <c r="AE1348" s="3">
        <f t="shared" si="1632"/>
        <v>62</v>
      </c>
      <c r="AF1348" s="42">
        <f t="shared" si="1633"/>
        <v>27.305</v>
      </c>
      <c r="AJ1348" s="3">
        <v>9</v>
      </c>
      <c r="AK1348" s="3">
        <v>1</v>
      </c>
      <c r="AL1348" t="s">
        <v>374</v>
      </c>
    </row>
    <row r="1349" spans="1:38" x14ac:dyDescent="0.2">
      <c r="A1349" s="4">
        <v>1</v>
      </c>
      <c r="B1349" s="4">
        <v>9</v>
      </c>
      <c r="C1349" s="13" t="s">
        <v>1703</v>
      </c>
      <c r="D1349" s="8">
        <v>1440300</v>
      </c>
      <c r="E1349" s="8">
        <v>7008750</v>
      </c>
      <c r="F1349" s="23">
        <v>14</v>
      </c>
      <c r="G1349" s="10">
        <v>37</v>
      </c>
      <c r="H1349" s="38">
        <v>9.7200000000000006</v>
      </c>
      <c r="I1349" s="8">
        <v>63</v>
      </c>
      <c r="J1349" s="8">
        <v>11</v>
      </c>
      <c r="K1349" s="17">
        <v>0.18</v>
      </c>
      <c r="L1349" s="20">
        <f t="shared" si="1622"/>
        <v>14.619366666666666</v>
      </c>
      <c r="M1349" s="20">
        <f t="shared" si="1623"/>
        <v>63.183383333333332</v>
      </c>
      <c r="N1349" s="16">
        <f t="shared" si="1624"/>
        <v>98519.999726390335</v>
      </c>
      <c r="O1349" s="16">
        <f t="shared" si="1625"/>
        <v>110927.10820856644</v>
      </c>
      <c r="P1349" s="61">
        <f t="shared" si="1618"/>
        <v>151.67928946299821</v>
      </c>
      <c r="Q1349" s="11">
        <f t="shared" si="1619"/>
        <v>6444.3883128069483</v>
      </c>
      <c r="R1349" s="7">
        <f t="shared" si="1626"/>
        <v>1329</v>
      </c>
      <c r="S1349" s="11">
        <f t="shared" si="1620"/>
        <v>7894.2544569222819</v>
      </c>
      <c r="T1349" s="11">
        <f t="shared" si="1621"/>
        <v>10262.530793998967</v>
      </c>
      <c r="V1349" s="4">
        <v>9</v>
      </c>
      <c r="Z1349" s="4">
        <v>9</v>
      </c>
      <c r="AA1349" s="4">
        <v>9</v>
      </c>
      <c r="AB1349" s="4">
        <f>SUM(U1349:AA1349)+20</f>
        <v>47</v>
      </c>
      <c r="AC1349" s="3">
        <f t="shared" si="1630"/>
        <v>14</v>
      </c>
      <c r="AD1349" s="42">
        <f t="shared" si="1631"/>
        <v>37.161999999999999</v>
      </c>
      <c r="AE1349" s="3">
        <f t="shared" si="1632"/>
        <v>63</v>
      </c>
      <c r="AF1349" s="42">
        <f t="shared" si="1633"/>
        <v>11.003</v>
      </c>
      <c r="AJ1349" s="3">
        <v>9</v>
      </c>
      <c r="AK1349" s="3">
        <v>2</v>
      </c>
      <c r="AL1349" s="13" t="s">
        <v>2699</v>
      </c>
    </row>
    <row r="1350" spans="1:38" x14ac:dyDescent="0.2">
      <c r="B1350" s="4">
        <v>7</v>
      </c>
      <c r="C1350" s="13" t="s">
        <v>2988</v>
      </c>
      <c r="D1350" s="29">
        <v>1539841</v>
      </c>
      <c r="E1350" s="29">
        <v>6856387</v>
      </c>
      <c r="F1350" s="23">
        <v>16</v>
      </c>
      <c r="G1350" s="10">
        <v>33</v>
      </c>
      <c r="H1350" s="38">
        <v>39.42</v>
      </c>
      <c r="I1350" s="8">
        <v>61</v>
      </c>
      <c r="J1350" s="8">
        <v>49</v>
      </c>
      <c r="K1350" s="17">
        <v>9.24</v>
      </c>
      <c r="L1350" s="20">
        <f t="shared" si="1622"/>
        <v>16.560949999999998</v>
      </c>
      <c r="M1350" s="20">
        <f t="shared" si="1623"/>
        <v>61.819233333333337</v>
      </c>
      <c r="N1350" s="16">
        <f t="shared" si="1624"/>
        <v>92980.233621863488</v>
      </c>
      <c r="O1350" s="16">
        <f t="shared" si="1625"/>
        <v>110910.25608534992</v>
      </c>
      <c r="P1350" s="61">
        <f t="shared" si="1618"/>
        <v>181.99696274938216</v>
      </c>
      <c r="Q1350" s="11">
        <f t="shared" si="1619"/>
        <v>6626.3852755563303</v>
      </c>
      <c r="R1350" s="7">
        <f t="shared" si="1626"/>
        <v>1330</v>
      </c>
      <c r="S1350" s="11">
        <f t="shared" si="1620"/>
        <v>8111.0941568463959</v>
      </c>
      <c r="T1350" s="11">
        <f t="shared" si="1621"/>
        <v>10544.422403900315</v>
      </c>
      <c r="AB1350" s="4">
        <f t="shared" si="1627"/>
        <v>0</v>
      </c>
      <c r="AC1350" s="3">
        <f t="shared" si="1630"/>
        <v>16</v>
      </c>
      <c r="AD1350" s="42">
        <f t="shared" si="1631"/>
        <v>33.656999999999996</v>
      </c>
      <c r="AE1350" s="3">
        <f t="shared" si="1632"/>
        <v>61</v>
      </c>
      <c r="AF1350" s="42">
        <f t="shared" si="1633"/>
        <v>49.154000000000003</v>
      </c>
      <c r="AJ1350" s="3">
        <v>6</v>
      </c>
      <c r="AL1350" s="13" t="s">
        <v>2700</v>
      </c>
    </row>
    <row r="1351" spans="1:38" x14ac:dyDescent="0.2">
      <c r="A1351" s="4">
        <v>1</v>
      </c>
      <c r="B1351" s="4">
        <v>9</v>
      </c>
      <c r="C1351" s="13" t="s">
        <v>1704</v>
      </c>
      <c r="D1351" s="8">
        <v>1519900</v>
      </c>
      <c r="E1351" s="8">
        <v>6844000</v>
      </c>
      <c r="F1351" s="23">
        <v>16</v>
      </c>
      <c r="G1351" s="10">
        <v>10</v>
      </c>
      <c r="H1351" s="38">
        <v>52.62</v>
      </c>
      <c r="I1351" s="8">
        <v>61</v>
      </c>
      <c r="J1351" s="8">
        <v>42</v>
      </c>
      <c r="K1351" s="17">
        <v>34.68</v>
      </c>
      <c r="L1351" s="20">
        <f t="shared" si="1622"/>
        <v>16.181283333333333</v>
      </c>
      <c r="M1351" s="20">
        <f t="shared" si="1623"/>
        <v>61.709633333333336</v>
      </c>
      <c r="N1351" s="16">
        <f t="shared" si="1624"/>
        <v>93929.509093324901</v>
      </c>
      <c r="O1351" s="16">
        <f t="shared" si="1625"/>
        <v>110906.50892432245</v>
      </c>
      <c r="P1351" s="22">
        <f t="shared" si="1618"/>
        <v>23.475119808000983</v>
      </c>
      <c r="Q1351" s="11">
        <f t="shared" si="1619"/>
        <v>6649.8603953643315</v>
      </c>
      <c r="R1351" s="7">
        <f t="shared" si="1626"/>
        <v>1331</v>
      </c>
      <c r="S1351" s="11">
        <f t="shared" si="1620"/>
        <v>8133.7135414373633</v>
      </c>
      <c r="T1351" s="11">
        <f t="shared" si="1621"/>
        <v>10573.827603868573</v>
      </c>
      <c r="U1351" s="4">
        <v>9</v>
      </c>
      <c r="V1351" s="4">
        <v>9</v>
      </c>
      <c r="W1351" s="4">
        <v>6</v>
      </c>
      <c r="AB1351" s="4">
        <f t="shared" si="1627"/>
        <v>24</v>
      </c>
      <c r="AC1351" s="3">
        <f t="shared" si="1630"/>
        <v>16</v>
      </c>
      <c r="AD1351" s="42">
        <f t="shared" si="1631"/>
        <v>10.877000000000001</v>
      </c>
      <c r="AE1351" s="3">
        <f t="shared" si="1632"/>
        <v>61</v>
      </c>
      <c r="AF1351" s="42">
        <f t="shared" si="1633"/>
        <v>42.578000000000003</v>
      </c>
      <c r="AJ1351" s="3">
        <v>9</v>
      </c>
      <c r="AK1351" s="3">
        <v>1</v>
      </c>
      <c r="AL1351" s="13" t="s">
        <v>2701</v>
      </c>
    </row>
    <row r="1352" spans="1:38" x14ac:dyDescent="0.2">
      <c r="B1352" s="4">
        <v>9</v>
      </c>
      <c r="C1352" s="13" t="s">
        <v>2702</v>
      </c>
      <c r="D1352" s="29">
        <v>1490256</v>
      </c>
      <c r="E1352" s="29">
        <v>6720956</v>
      </c>
      <c r="F1352" s="23">
        <v>15</v>
      </c>
      <c r="G1352" s="10">
        <v>37</v>
      </c>
      <c r="H1352" s="38">
        <v>38.04</v>
      </c>
      <c r="I1352" s="8">
        <v>60</v>
      </c>
      <c r="J1352" s="8">
        <v>36</v>
      </c>
      <c r="K1352" s="17">
        <v>21</v>
      </c>
      <c r="L1352" s="20">
        <f t="shared" si="1622"/>
        <v>15.627233333333333</v>
      </c>
      <c r="M1352" s="20">
        <f t="shared" si="1623"/>
        <v>60.605833333333337</v>
      </c>
      <c r="N1352" s="16">
        <f t="shared" si="1624"/>
        <v>95362.753483768727</v>
      </c>
      <c r="O1352" s="16">
        <f t="shared" si="1625"/>
        <v>110896.18986071197</v>
      </c>
      <c r="P1352" s="61">
        <f t="shared" si="1618"/>
        <v>126.56457905749144</v>
      </c>
      <c r="Q1352" s="11">
        <f t="shared" si="1619"/>
        <v>6776.4249744218232</v>
      </c>
      <c r="R1352" s="7">
        <f t="shared" si="1626"/>
        <v>1332</v>
      </c>
      <c r="S1352" s="11">
        <f t="shared" si="1620"/>
        <v>8282.2971909600055</v>
      </c>
      <c r="T1352" s="11">
        <f t="shared" si="1621"/>
        <v>10766.986348248007</v>
      </c>
      <c r="AB1352" s="4">
        <f t="shared" si="1627"/>
        <v>0</v>
      </c>
      <c r="AC1352" s="3">
        <f t="shared" si="1630"/>
        <v>15</v>
      </c>
      <c r="AD1352" s="42">
        <f t="shared" si="1631"/>
        <v>37.634</v>
      </c>
      <c r="AE1352" s="3">
        <f t="shared" si="1632"/>
        <v>60</v>
      </c>
      <c r="AF1352" s="42">
        <f t="shared" si="1633"/>
        <v>36.35</v>
      </c>
      <c r="AJ1352" s="3">
        <v>9</v>
      </c>
      <c r="AK1352" s="57" t="s">
        <v>2296</v>
      </c>
      <c r="AL1352" s="13" t="s">
        <v>2703</v>
      </c>
    </row>
    <row r="1353" spans="1:38" x14ac:dyDescent="0.2">
      <c r="B1353" s="4">
        <v>9</v>
      </c>
      <c r="C1353" s="13" t="s">
        <v>1705</v>
      </c>
      <c r="D1353" s="8">
        <v>1536540</v>
      </c>
      <c r="E1353" s="8">
        <v>6710340</v>
      </c>
      <c r="F1353" s="23">
        <v>16</v>
      </c>
      <c r="G1353" s="10">
        <v>28</v>
      </c>
      <c r="H1353" s="38">
        <v>12.72</v>
      </c>
      <c r="I1353" s="8">
        <v>60</v>
      </c>
      <c r="J1353" s="8">
        <v>30</v>
      </c>
      <c r="K1353" s="17">
        <v>32.46</v>
      </c>
      <c r="L1353" s="20">
        <f t="shared" si="1622"/>
        <v>16.470199999999998</v>
      </c>
      <c r="M1353" s="20">
        <f t="shared" si="1623"/>
        <v>60.509016666666668</v>
      </c>
      <c r="N1353" s="16">
        <f t="shared" si="1624"/>
        <v>93292.12760015059</v>
      </c>
      <c r="O1353" s="16">
        <f t="shared" si="1625"/>
        <v>110898.18294298288</v>
      </c>
      <c r="P1353" s="22">
        <f t="shared" si="1618"/>
        <v>47.485872762327958</v>
      </c>
      <c r="Q1353" s="11">
        <f t="shared" si="1619"/>
        <v>6823.910847184151</v>
      </c>
      <c r="R1353" s="7">
        <f t="shared" si="1626"/>
        <v>1333</v>
      </c>
      <c r="S1353" s="11">
        <f t="shared" si="1620"/>
        <v>8334.0786640778679</v>
      </c>
      <c r="T1353" s="11">
        <f t="shared" si="1621"/>
        <v>10834.302263301228</v>
      </c>
      <c r="V1353" s="4">
        <v>9</v>
      </c>
      <c r="AB1353" s="4">
        <f t="shared" si="1627"/>
        <v>9</v>
      </c>
      <c r="AC1353" s="3">
        <f t="shared" si="1630"/>
        <v>16</v>
      </c>
      <c r="AD1353" s="42">
        <f t="shared" si="1631"/>
        <v>28.212</v>
      </c>
      <c r="AE1353" s="3">
        <f t="shared" si="1632"/>
        <v>60</v>
      </c>
      <c r="AF1353" s="42">
        <f t="shared" si="1633"/>
        <v>30.541</v>
      </c>
      <c r="AJ1353" s="3">
        <v>9</v>
      </c>
      <c r="AK1353" s="3" t="s">
        <v>2296</v>
      </c>
      <c r="AL1353" s="13" t="s">
        <v>2704</v>
      </c>
    </row>
    <row r="1354" spans="1:38" x14ac:dyDescent="0.2">
      <c r="B1354" s="4">
        <v>9</v>
      </c>
      <c r="C1354" s="13" t="s">
        <v>1706</v>
      </c>
      <c r="D1354" s="29">
        <v>1544418</v>
      </c>
      <c r="E1354" s="29">
        <v>6721228</v>
      </c>
      <c r="F1354" s="23">
        <v>16</v>
      </c>
      <c r="G1354" s="10">
        <v>36</v>
      </c>
      <c r="H1354" s="38">
        <v>57.66</v>
      </c>
      <c r="I1354" s="8">
        <v>60</v>
      </c>
      <c r="J1354" s="8">
        <v>36</v>
      </c>
      <c r="K1354" s="17">
        <v>21.36</v>
      </c>
      <c r="L1354" s="20">
        <f t="shared" si="1622"/>
        <v>16.616016666666667</v>
      </c>
      <c r="M1354" s="20">
        <f t="shared" si="1623"/>
        <v>60.605933333333333</v>
      </c>
      <c r="N1354" s="16">
        <f t="shared" si="1624"/>
        <v>92947.547597147728</v>
      </c>
      <c r="O1354" s="16">
        <f t="shared" si="1625"/>
        <v>110900.49489103927</v>
      </c>
      <c r="P1354" s="22">
        <f t="shared" si="1618"/>
        <v>13.439175123496234</v>
      </c>
      <c r="Q1354" s="11">
        <f t="shared" si="1619"/>
        <v>6837.3500223076471</v>
      </c>
      <c r="R1354" s="7">
        <f t="shared" si="1626"/>
        <v>1334</v>
      </c>
      <c r="S1354" s="11">
        <f t="shared" si="1620"/>
        <v>8344.2322611070831</v>
      </c>
      <c r="T1354" s="11">
        <f t="shared" si="1621"/>
        <v>10847.501939439209</v>
      </c>
      <c r="V1354" s="4">
        <v>9</v>
      </c>
      <c r="AB1354" s="4">
        <f>SUM(U1354:AA1354)+10</f>
        <v>19</v>
      </c>
      <c r="AC1354" s="3">
        <f t="shared" si="1630"/>
        <v>16</v>
      </c>
      <c r="AD1354" s="42">
        <f t="shared" si="1631"/>
        <v>36.960999999999999</v>
      </c>
      <c r="AE1354" s="3">
        <f t="shared" si="1632"/>
        <v>60</v>
      </c>
      <c r="AF1354" s="42">
        <f t="shared" si="1633"/>
        <v>36.356000000000002</v>
      </c>
      <c r="AJ1354" s="3">
        <v>9</v>
      </c>
      <c r="AK1354" s="3" t="s">
        <v>2296</v>
      </c>
      <c r="AL1354" s="13" t="s">
        <v>2706</v>
      </c>
    </row>
    <row r="1355" spans="1:38" x14ac:dyDescent="0.2">
      <c r="B1355" s="4">
        <v>9</v>
      </c>
      <c r="C1355" s="13" t="s">
        <v>1707</v>
      </c>
      <c r="D1355" s="29">
        <v>1544418</v>
      </c>
      <c r="E1355" s="29">
        <v>6721228</v>
      </c>
      <c r="F1355" s="23">
        <v>16</v>
      </c>
      <c r="G1355" s="10">
        <v>36</v>
      </c>
      <c r="H1355" s="38">
        <v>57.66</v>
      </c>
      <c r="I1355" s="8">
        <v>60</v>
      </c>
      <c r="J1355" s="8">
        <v>36</v>
      </c>
      <c r="K1355" s="17">
        <v>21.36</v>
      </c>
      <c r="L1355" s="20">
        <f t="shared" si="1622"/>
        <v>16.616016666666667</v>
      </c>
      <c r="M1355" s="20">
        <f t="shared" si="1623"/>
        <v>60.605933333333333</v>
      </c>
      <c r="N1355" s="16">
        <f t="shared" si="1624"/>
        <v>92947.547597147728</v>
      </c>
      <c r="O1355" s="16">
        <f t="shared" si="1625"/>
        <v>110900.49489103927</v>
      </c>
      <c r="P1355" s="22">
        <f t="shared" si="1618"/>
        <v>0</v>
      </c>
      <c r="Q1355" s="11">
        <f t="shared" si="1619"/>
        <v>6837.3500223076471</v>
      </c>
      <c r="R1355" s="7">
        <f t="shared" si="1626"/>
        <v>1335</v>
      </c>
      <c r="S1355" s="11">
        <f t="shared" si="1620"/>
        <v>8337.9818998628089</v>
      </c>
      <c r="T1355" s="11">
        <f t="shared" si="1621"/>
        <v>10839.376469821653</v>
      </c>
      <c r="V1355" s="4">
        <v>9</v>
      </c>
      <c r="AB1355" s="4">
        <f>SUM(U1355:AA1355)+40</f>
        <v>49</v>
      </c>
      <c r="AC1355" s="3">
        <f t="shared" si="1630"/>
        <v>16</v>
      </c>
      <c r="AD1355" s="42">
        <f t="shared" si="1631"/>
        <v>36.960999999999999</v>
      </c>
      <c r="AE1355" s="3">
        <f t="shared" si="1632"/>
        <v>60</v>
      </c>
      <c r="AF1355" s="42">
        <f t="shared" si="1633"/>
        <v>36.356000000000002</v>
      </c>
      <c r="AJ1355" s="3">
        <v>9</v>
      </c>
      <c r="AK1355" s="3" t="s">
        <v>2296</v>
      </c>
      <c r="AL1355" s="13" t="s">
        <v>2705</v>
      </c>
    </row>
    <row r="1356" spans="1:38" x14ac:dyDescent="0.2">
      <c r="B1356" s="4">
        <v>9</v>
      </c>
      <c r="C1356" s="13" t="s">
        <v>1708</v>
      </c>
      <c r="D1356" s="29">
        <v>1551357</v>
      </c>
      <c r="E1356" s="29">
        <v>6711992</v>
      </c>
      <c r="F1356" s="23">
        <v>16</v>
      </c>
      <c r="G1356" s="10">
        <v>44</v>
      </c>
      <c r="H1356" s="38">
        <v>25.02</v>
      </c>
      <c r="I1356" s="8">
        <v>60</v>
      </c>
      <c r="J1356" s="8">
        <v>31</v>
      </c>
      <c r="K1356" s="17">
        <v>20.04</v>
      </c>
      <c r="L1356" s="20">
        <f t="shared" si="1622"/>
        <v>16.740283333333334</v>
      </c>
      <c r="M1356" s="20">
        <f t="shared" si="1623"/>
        <v>60.522233333333332</v>
      </c>
      <c r="N1356" s="16">
        <f t="shared" si="1624"/>
        <v>92672.087389998371</v>
      </c>
      <c r="O1356" s="16">
        <f t="shared" si="1625"/>
        <v>110901.26107926178</v>
      </c>
      <c r="P1356" s="22">
        <f t="shared" si="1618"/>
        <v>11.55220398884992</v>
      </c>
      <c r="Q1356" s="11">
        <f t="shared" si="1619"/>
        <v>6848.9022262964972</v>
      </c>
      <c r="R1356" s="7">
        <f t="shared" si="1626"/>
        <v>1336</v>
      </c>
      <c r="S1356" s="11">
        <f t="shared" si="1620"/>
        <v>8345.8179823433366</v>
      </c>
      <c r="T1356" s="11">
        <f t="shared" si="1621"/>
        <v>10849.563377046337</v>
      </c>
      <c r="AB1356" s="4">
        <f t="shared" si="1627"/>
        <v>0</v>
      </c>
      <c r="AC1356" s="3">
        <f t="shared" si="1630"/>
        <v>16</v>
      </c>
      <c r="AD1356" s="42">
        <f t="shared" si="1631"/>
        <v>44.417000000000002</v>
      </c>
      <c r="AE1356" s="3">
        <f t="shared" si="1632"/>
        <v>60</v>
      </c>
      <c r="AF1356" s="42">
        <f t="shared" si="1633"/>
        <v>31.334</v>
      </c>
      <c r="AJ1356" s="3">
        <v>9</v>
      </c>
      <c r="AK1356" s="3" t="s">
        <v>2296</v>
      </c>
      <c r="AL1356" t="s">
        <v>297</v>
      </c>
    </row>
    <row r="1357" spans="1:38" x14ac:dyDescent="0.2">
      <c r="B1357" s="4">
        <v>9</v>
      </c>
      <c r="C1357" s="13" t="s">
        <v>1709</v>
      </c>
      <c r="D1357" s="29">
        <v>1554582</v>
      </c>
      <c r="E1357" s="29">
        <v>6687761</v>
      </c>
      <c r="F1357" s="23">
        <v>16</v>
      </c>
      <c r="G1357" s="10">
        <v>47</v>
      </c>
      <c r="H1357" s="38">
        <v>32.58</v>
      </c>
      <c r="I1357" s="8">
        <v>60</v>
      </c>
      <c r="J1357" s="8">
        <v>18</v>
      </c>
      <c r="K1357" s="17">
        <v>15.72</v>
      </c>
      <c r="L1357" s="20">
        <f t="shared" si="1622"/>
        <v>16.792383333333333</v>
      </c>
      <c r="M1357" s="20">
        <f t="shared" si="1623"/>
        <v>60.304366666666667</v>
      </c>
      <c r="N1357" s="16">
        <f t="shared" si="1624"/>
        <v>92576.614596101601</v>
      </c>
      <c r="O1357" s="16">
        <f t="shared" si="1625"/>
        <v>110900.11171109224</v>
      </c>
      <c r="P1357" s="22">
        <f t="shared" si="1618"/>
        <v>24.444671934800027</v>
      </c>
      <c r="Q1357" s="11">
        <f t="shared" si="1619"/>
        <v>6873.346898231297</v>
      </c>
      <c r="R1357" s="7">
        <f t="shared" si="1626"/>
        <v>1337</v>
      </c>
      <c r="S1357" s="11">
        <f t="shared" si="1620"/>
        <v>8369.3408753332478</v>
      </c>
      <c r="T1357" s="11">
        <f t="shared" si="1621"/>
        <v>10880.143137933223</v>
      </c>
      <c r="AB1357" s="4">
        <f t="shared" si="1627"/>
        <v>0</v>
      </c>
      <c r="AC1357" s="3">
        <f t="shared" si="1630"/>
        <v>16</v>
      </c>
      <c r="AD1357" s="42">
        <f t="shared" si="1631"/>
        <v>47.542999999999999</v>
      </c>
      <c r="AE1357" s="3">
        <f t="shared" si="1632"/>
        <v>60</v>
      </c>
      <c r="AF1357" s="42">
        <f t="shared" si="1633"/>
        <v>18.262</v>
      </c>
      <c r="AJ1357" s="3">
        <v>7</v>
      </c>
      <c r="AL1357" t="s">
        <v>241</v>
      </c>
    </row>
    <row r="1358" spans="1:38" x14ac:dyDescent="0.2">
      <c r="A1358" s="4">
        <v>1</v>
      </c>
      <c r="B1358" s="4">
        <v>9</v>
      </c>
      <c r="C1358" s="13" t="s">
        <v>1710</v>
      </c>
      <c r="D1358" s="29">
        <v>1554698</v>
      </c>
      <c r="E1358" s="29">
        <v>6687513</v>
      </c>
      <c r="F1358" s="23">
        <v>16</v>
      </c>
      <c r="G1358" s="10">
        <v>47</v>
      </c>
      <c r="H1358" s="38">
        <v>39.96</v>
      </c>
      <c r="I1358" s="8">
        <v>60</v>
      </c>
      <c r="J1358" s="8">
        <v>18</v>
      </c>
      <c r="K1358" s="17">
        <v>7.62</v>
      </c>
      <c r="L1358" s="20">
        <f t="shared" si="1622"/>
        <v>16.794433333333334</v>
      </c>
      <c r="M1358" s="20">
        <f t="shared" si="1623"/>
        <v>60.30211666666667</v>
      </c>
      <c r="N1358" s="16">
        <f t="shared" si="1624"/>
        <v>92572.221351122294</v>
      </c>
      <c r="O1358" s="16">
        <f t="shared" si="1625"/>
        <v>110900.13700458828</v>
      </c>
      <c r="P1358" s="22">
        <f t="shared" si="1618"/>
        <v>0.27378823933836161</v>
      </c>
      <c r="Q1358" s="11">
        <f t="shared" si="1619"/>
        <v>6873.6206864706355</v>
      </c>
      <c r="R1358" s="7">
        <f t="shared" si="1626"/>
        <v>1338</v>
      </c>
      <c r="S1358" s="11">
        <f t="shared" si="1620"/>
        <v>8363.418892058442</v>
      </c>
      <c r="T1358" s="11">
        <f t="shared" si="1621"/>
        <v>10872.444559675974</v>
      </c>
      <c r="AB1358" s="4">
        <f t="shared" si="1627"/>
        <v>0</v>
      </c>
      <c r="AC1358" s="3">
        <f t="shared" si="1630"/>
        <v>16</v>
      </c>
      <c r="AD1358" s="42">
        <f t="shared" si="1631"/>
        <v>47.665999999999997</v>
      </c>
      <c r="AE1358" s="3">
        <f t="shared" si="1632"/>
        <v>60</v>
      </c>
      <c r="AF1358" s="42">
        <f t="shared" si="1633"/>
        <v>18.126999999999999</v>
      </c>
      <c r="AJ1358" s="3">
        <v>9</v>
      </c>
      <c r="AK1358" s="3" t="s">
        <v>2296</v>
      </c>
      <c r="AL1358" t="s">
        <v>34</v>
      </c>
    </row>
    <row r="1359" spans="1:38" x14ac:dyDescent="0.2">
      <c r="A1359" s="4">
        <v>1</v>
      </c>
      <c r="B1359" s="4">
        <v>9</v>
      </c>
      <c r="C1359" s="13" t="s">
        <v>1711</v>
      </c>
      <c r="D1359" s="29">
        <v>1554698</v>
      </c>
      <c r="E1359" s="29">
        <v>6687513</v>
      </c>
      <c r="F1359" s="23">
        <v>16</v>
      </c>
      <c r="G1359" s="10">
        <v>47</v>
      </c>
      <c r="H1359" s="38">
        <v>39.96</v>
      </c>
      <c r="I1359" s="8">
        <v>60</v>
      </c>
      <c r="J1359" s="8">
        <v>18</v>
      </c>
      <c r="K1359" s="17">
        <v>7.62</v>
      </c>
      <c r="L1359" s="20">
        <f t="shared" si="1622"/>
        <v>16.794433333333334</v>
      </c>
      <c r="M1359" s="20">
        <f t="shared" si="1623"/>
        <v>60.30211666666667</v>
      </c>
      <c r="N1359" s="16">
        <f t="shared" si="1624"/>
        <v>92572.221351122294</v>
      </c>
      <c r="O1359" s="16">
        <f t="shared" si="1625"/>
        <v>110900.13700458828</v>
      </c>
      <c r="P1359" s="22">
        <f t="shared" si="1618"/>
        <v>0</v>
      </c>
      <c r="Q1359" s="11">
        <f t="shared" si="1619"/>
        <v>6873.6206864706355</v>
      </c>
      <c r="R1359" s="7">
        <f t="shared" si="1626"/>
        <v>1339</v>
      </c>
      <c r="S1359" s="11">
        <f t="shared" si="1620"/>
        <v>8357.1728734684057</v>
      </c>
      <c r="T1359" s="11">
        <f t="shared" si="1621"/>
        <v>10864.324735508928</v>
      </c>
      <c r="V1359" s="4">
        <v>9</v>
      </c>
      <c r="AB1359" s="4">
        <f>SUM(U1359:AA1359)+40</f>
        <v>49</v>
      </c>
      <c r="AC1359" s="3">
        <f t="shared" si="1630"/>
        <v>16</v>
      </c>
      <c r="AD1359" s="42">
        <f t="shared" si="1631"/>
        <v>47.665999999999997</v>
      </c>
      <c r="AE1359" s="3">
        <f t="shared" si="1632"/>
        <v>60</v>
      </c>
      <c r="AF1359" s="42">
        <f t="shared" si="1633"/>
        <v>18.126999999999999</v>
      </c>
      <c r="AJ1359" s="3">
        <v>9</v>
      </c>
      <c r="AK1359" s="3" t="s">
        <v>2296</v>
      </c>
      <c r="AL1359" s="13" t="s">
        <v>2707</v>
      </c>
    </row>
    <row r="1360" spans="1:38" x14ac:dyDescent="0.2">
      <c r="A1360" s="4">
        <v>1</v>
      </c>
      <c r="B1360" s="4">
        <v>9</v>
      </c>
      <c r="C1360" s="13" t="s">
        <v>1712</v>
      </c>
      <c r="D1360" s="29">
        <v>1543627</v>
      </c>
      <c r="E1360" s="29">
        <v>6672920</v>
      </c>
      <c r="F1360" s="23">
        <v>16</v>
      </c>
      <c r="G1360" s="10">
        <v>35</v>
      </c>
      <c r="H1360" s="38">
        <v>27.9</v>
      </c>
      <c r="I1360" s="8">
        <v>60</v>
      </c>
      <c r="J1360" s="8">
        <v>10</v>
      </c>
      <c r="K1360" s="17">
        <v>21</v>
      </c>
      <c r="L1360" s="20">
        <f t="shared" si="1622"/>
        <v>16.591083333333334</v>
      </c>
      <c r="M1360" s="20">
        <f t="shared" si="1623"/>
        <v>60.172499999999999</v>
      </c>
      <c r="N1360" s="16">
        <f t="shared" si="1624"/>
        <v>93039.554379109264</v>
      </c>
      <c r="O1360" s="16">
        <f t="shared" si="1625"/>
        <v>110896.50587893141</v>
      </c>
      <c r="P1360" s="22">
        <f t="shared" si="1618"/>
        <v>18.317278455054399</v>
      </c>
      <c r="Q1360" s="11">
        <f t="shared" si="1619"/>
        <v>6891.9379649256898</v>
      </c>
      <c r="R1360" s="7">
        <f t="shared" si="1626"/>
        <v>1340</v>
      </c>
      <c r="S1360" s="11">
        <f t="shared" si="1620"/>
        <v>8373.190303655987</v>
      </c>
      <c r="T1360" s="11">
        <f t="shared" si="1621"/>
        <v>10885.147394752783</v>
      </c>
      <c r="U1360" s="4">
        <v>9</v>
      </c>
      <c r="AB1360" s="4">
        <f t="shared" si="1627"/>
        <v>9</v>
      </c>
      <c r="AC1360" s="3">
        <f t="shared" si="1630"/>
        <v>16</v>
      </c>
      <c r="AD1360" s="42">
        <f t="shared" si="1631"/>
        <v>35.465000000000003</v>
      </c>
      <c r="AE1360" s="3">
        <f t="shared" si="1632"/>
        <v>60</v>
      </c>
      <c r="AF1360" s="42">
        <f t="shared" si="1633"/>
        <v>10.35</v>
      </c>
      <c r="AJ1360" s="3">
        <v>9</v>
      </c>
      <c r="AL1360" t="s">
        <v>391</v>
      </c>
    </row>
    <row r="1361" spans="1:38" x14ac:dyDescent="0.2">
      <c r="B1361" s="4">
        <v>9</v>
      </c>
      <c r="C1361" s="13" t="s">
        <v>1713</v>
      </c>
      <c r="D1361" s="29">
        <v>1540846</v>
      </c>
      <c r="E1361" s="29">
        <v>6663555</v>
      </c>
      <c r="F1361" s="23">
        <v>16</v>
      </c>
      <c r="G1361" s="10">
        <v>32</v>
      </c>
      <c r="H1361" s="38">
        <v>20.82</v>
      </c>
      <c r="I1361" s="8">
        <v>60</v>
      </c>
      <c r="J1361" s="8">
        <v>5</v>
      </c>
      <c r="K1361" s="17">
        <v>19.440000000000001</v>
      </c>
      <c r="L1361" s="20">
        <f t="shared" si="1622"/>
        <v>16.539116666666665</v>
      </c>
      <c r="M1361" s="20">
        <f t="shared" si="1623"/>
        <v>60.08873333333333</v>
      </c>
      <c r="N1361" s="16">
        <f t="shared" si="1624"/>
        <v>93163.742118432376</v>
      </c>
      <c r="O1361" s="16">
        <f t="shared" si="1625"/>
        <v>110895.24824953319</v>
      </c>
      <c r="P1361" s="22">
        <f t="shared" si="1618"/>
        <v>9.7691957703794632</v>
      </c>
      <c r="Q1361" s="11">
        <f t="shared" si="1619"/>
        <v>6901.707160696069</v>
      </c>
      <c r="R1361" s="7">
        <f t="shared" si="1626"/>
        <v>1341</v>
      </c>
      <c r="S1361" s="11">
        <f t="shared" si="1620"/>
        <v>8378.8063069449654</v>
      </c>
      <c r="T1361" s="11">
        <f t="shared" si="1621"/>
        <v>10892.448199028455</v>
      </c>
      <c r="AB1361" s="4">
        <f t="shared" si="1627"/>
        <v>0</v>
      </c>
      <c r="AC1361" s="3">
        <f t="shared" si="1630"/>
        <v>16</v>
      </c>
      <c r="AD1361" s="42">
        <f t="shared" si="1631"/>
        <v>32.347000000000001</v>
      </c>
      <c r="AE1361" s="3">
        <f t="shared" si="1632"/>
        <v>60</v>
      </c>
      <c r="AF1361" s="42">
        <f t="shared" si="1633"/>
        <v>5.3239999999999998</v>
      </c>
      <c r="AJ1361" s="3">
        <v>7</v>
      </c>
      <c r="AL1361" s="13" t="s">
        <v>2708</v>
      </c>
    </row>
    <row r="1362" spans="1:38" x14ac:dyDescent="0.2">
      <c r="B1362" s="4">
        <v>9</v>
      </c>
      <c r="C1362" s="13" t="s">
        <v>1714</v>
      </c>
      <c r="D1362" s="8">
        <v>1531960</v>
      </c>
      <c r="E1362" s="8">
        <v>6641500</v>
      </c>
      <c r="F1362" s="23">
        <v>16</v>
      </c>
      <c r="G1362" s="10">
        <v>22</v>
      </c>
      <c r="H1362" s="38">
        <v>33.72</v>
      </c>
      <c r="I1362" s="8">
        <v>59</v>
      </c>
      <c r="J1362" s="8">
        <v>53</v>
      </c>
      <c r="K1362" s="17">
        <v>29.7</v>
      </c>
      <c r="L1362" s="20">
        <f t="shared" si="1622"/>
        <v>16.376033333333332</v>
      </c>
      <c r="M1362" s="20">
        <f t="shared" si="1623"/>
        <v>59.891583333333337</v>
      </c>
      <c r="N1362" s="16">
        <f t="shared" si="1624"/>
        <v>93548.905819683656</v>
      </c>
      <c r="O1362" s="16">
        <f t="shared" si="1625"/>
        <v>110892.04242666262</v>
      </c>
      <c r="P1362" s="22">
        <f t="shared" si="1618"/>
        <v>23.777805218312306</v>
      </c>
      <c r="Q1362" s="11">
        <f t="shared" si="1619"/>
        <v>6925.4849659143811</v>
      </c>
      <c r="R1362" s="7">
        <f t="shared" si="1626"/>
        <v>1342</v>
      </c>
      <c r="S1362" s="11">
        <f t="shared" si="1620"/>
        <v>8401.4079914371177</v>
      </c>
      <c r="T1362" s="11">
        <f t="shared" si="1621"/>
        <v>10921.830388868253</v>
      </c>
      <c r="AB1362" s="4">
        <f t="shared" si="1627"/>
        <v>0</v>
      </c>
      <c r="AC1362" s="3">
        <f t="shared" si="1630"/>
        <v>16</v>
      </c>
      <c r="AD1362" s="42">
        <f t="shared" si="1631"/>
        <v>22.562000000000001</v>
      </c>
      <c r="AE1362" s="3">
        <f t="shared" si="1632"/>
        <v>59</v>
      </c>
      <c r="AF1362" s="42">
        <f t="shared" si="1633"/>
        <v>53.494999999999997</v>
      </c>
      <c r="AJ1362" s="3">
        <v>9</v>
      </c>
      <c r="AK1362" s="57" t="s">
        <v>2998</v>
      </c>
      <c r="AL1362" t="s">
        <v>234</v>
      </c>
    </row>
    <row r="1363" spans="1:38" x14ac:dyDescent="0.2">
      <c r="A1363" s="4">
        <v>1</v>
      </c>
      <c r="B1363" s="4">
        <v>9</v>
      </c>
      <c r="C1363" s="13" t="s">
        <v>1715</v>
      </c>
      <c r="D1363" s="8">
        <v>1530050</v>
      </c>
      <c r="E1363" s="8">
        <v>6639400</v>
      </c>
      <c r="F1363" s="23">
        <v>16</v>
      </c>
      <c r="G1363" s="10">
        <v>20</v>
      </c>
      <c r="H1363" s="38">
        <v>29.82</v>
      </c>
      <c r="I1363" s="8">
        <v>59</v>
      </c>
      <c r="J1363" s="8">
        <v>52</v>
      </c>
      <c r="K1363" s="17">
        <v>22.32</v>
      </c>
      <c r="L1363" s="20">
        <f t="shared" si="1622"/>
        <v>16.341616666666667</v>
      </c>
      <c r="M1363" s="20">
        <f t="shared" si="1623"/>
        <v>59.872866666666667</v>
      </c>
      <c r="N1363" s="16">
        <f t="shared" si="1624"/>
        <v>93629.047309680696</v>
      </c>
      <c r="O1363" s="16">
        <f t="shared" si="1625"/>
        <v>110891.63371722082</v>
      </c>
      <c r="P1363" s="22">
        <f t="shared" si="1618"/>
        <v>2.8386792703650054</v>
      </c>
      <c r="Q1363" s="11">
        <f t="shared" si="1619"/>
        <v>6928.3236451847461</v>
      </c>
      <c r="R1363" s="7">
        <f t="shared" si="1626"/>
        <v>1343</v>
      </c>
      <c r="S1363" s="11">
        <f t="shared" si="1620"/>
        <v>8398.5933688464374</v>
      </c>
      <c r="T1363" s="11">
        <f t="shared" si="1621"/>
        <v>10918.171379500369</v>
      </c>
      <c r="V1363" s="4">
        <v>9</v>
      </c>
      <c r="W1363" s="4">
        <v>9</v>
      </c>
      <c r="AA1363" s="4">
        <v>9</v>
      </c>
      <c r="AB1363" s="4">
        <f>SUM(U1363:AA1363)+22</f>
        <v>49</v>
      </c>
      <c r="AC1363" s="3">
        <f t="shared" si="1630"/>
        <v>16</v>
      </c>
      <c r="AD1363" s="42">
        <f t="shared" si="1631"/>
        <v>20.497</v>
      </c>
      <c r="AE1363" s="3">
        <f t="shared" si="1632"/>
        <v>59</v>
      </c>
      <c r="AF1363" s="42">
        <f t="shared" si="1633"/>
        <v>52.372</v>
      </c>
      <c r="AJ1363" s="3">
        <v>9</v>
      </c>
      <c r="AK1363" s="3">
        <v>2</v>
      </c>
      <c r="AL1363" s="13" t="s">
        <v>2709</v>
      </c>
    </row>
    <row r="1364" spans="1:38" x14ac:dyDescent="0.2">
      <c r="B1364" s="4">
        <v>8</v>
      </c>
      <c r="C1364" s="13" t="s">
        <v>2885</v>
      </c>
      <c r="D1364" s="29">
        <v>1540828</v>
      </c>
      <c r="E1364" s="29">
        <v>6637177</v>
      </c>
      <c r="F1364" s="23"/>
      <c r="G1364" s="10"/>
      <c r="H1364" s="38"/>
      <c r="I1364" s="8"/>
      <c r="J1364" s="8"/>
      <c r="K1364" s="17"/>
      <c r="L1364" s="20"/>
      <c r="M1364" s="20"/>
      <c r="N1364" s="16"/>
      <c r="O1364" s="16"/>
      <c r="P1364" s="22">
        <f t="shared" si="1618"/>
        <v>11.004863152261366</v>
      </c>
      <c r="Q1364" s="11">
        <f t="shared" si="1619"/>
        <v>6939.3285083370074</v>
      </c>
      <c r="R1364" s="7">
        <f t="shared" si="1626"/>
        <v>1344</v>
      </c>
      <c r="S1364" s="11">
        <f t="shared" si="1620"/>
        <v>8405.6747109915541</v>
      </c>
      <c r="T1364" s="11">
        <f t="shared" si="1621"/>
        <v>10927.377124289022</v>
      </c>
      <c r="V1364" s="4">
        <v>9</v>
      </c>
      <c r="Y1364" s="4">
        <v>9</v>
      </c>
      <c r="AA1364" s="4">
        <v>9</v>
      </c>
      <c r="AB1364" s="4">
        <f t="shared" ref="AB1364" si="1643">SUM(U1364:AA1364)</f>
        <v>27</v>
      </c>
      <c r="AC1364" s="3">
        <f t="shared" ref="AC1364" si="1644">F1364</f>
        <v>0</v>
      </c>
      <c r="AD1364" s="42">
        <f t="shared" ref="AD1364" si="1645">G1364+H1364/60</f>
        <v>0</v>
      </c>
      <c r="AE1364" s="3">
        <f t="shared" ref="AE1364" si="1646">I1364</f>
        <v>0</v>
      </c>
      <c r="AF1364" s="42">
        <f t="shared" ref="AF1364" si="1647">J1364+K1364/60</f>
        <v>0</v>
      </c>
      <c r="AJ1364" s="3">
        <v>9</v>
      </c>
      <c r="AK1364" s="3">
        <v>1</v>
      </c>
      <c r="AL1364" s="13" t="s">
        <v>2987</v>
      </c>
    </row>
    <row r="1365" spans="1:38" x14ac:dyDescent="0.2">
      <c r="A1365" s="4">
        <v>1</v>
      </c>
      <c r="B1365" s="4">
        <v>9</v>
      </c>
      <c r="C1365" s="13" t="s">
        <v>1716</v>
      </c>
      <c r="D1365" s="29">
        <v>1545427</v>
      </c>
      <c r="E1365" s="29">
        <v>6646147</v>
      </c>
      <c r="F1365" s="23">
        <v>16</v>
      </c>
      <c r="G1365" s="10">
        <v>37</v>
      </c>
      <c r="H1365" s="38">
        <v>3.3</v>
      </c>
      <c r="I1365" s="8">
        <v>59</v>
      </c>
      <c r="J1365" s="8">
        <v>55</v>
      </c>
      <c r="K1365" s="17">
        <v>55.26</v>
      </c>
      <c r="L1365" s="20">
        <f t="shared" si="1622"/>
        <v>16.617583333333332</v>
      </c>
      <c r="M1365" s="20">
        <f t="shared" si="1623"/>
        <v>59.932016666666669</v>
      </c>
      <c r="N1365" s="16">
        <f t="shared" si="1624"/>
        <v>92999.503537919183</v>
      </c>
      <c r="O1365" s="16">
        <f t="shared" si="1625"/>
        <v>110894.76659804261</v>
      </c>
      <c r="P1365" s="22">
        <f t="shared" si="1618"/>
        <v>10.080262942999056</v>
      </c>
      <c r="Q1365" s="11">
        <f t="shared" si="1619"/>
        <v>6949.4087712800065</v>
      </c>
      <c r="R1365" s="7">
        <f t="shared" si="1626"/>
        <v>1345</v>
      </c>
      <c r="S1365" s="11">
        <f t="shared" si="1620"/>
        <v>8411.6263789173609</v>
      </c>
      <c r="T1365" s="11">
        <f t="shared" si="1621"/>
        <v>10935.114292592569</v>
      </c>
      <c r="V1365" s="4">
        <v>9</v>
      </c>
      <c r="AA1365" s="4">
        <v>9</v>
      </c>
      <c r="AB1365" s="4">
        <f t="shared" si="1627"/>
        <v>18</v>
      </c>
      <c r="AC1365" s="3">
        <f t="shared" si="1630"/>
        <v>16</v>
      </c>
      <c r="AD1365" s="42">
        <f t="shared" si="1631"/>
        <v>37.055</v>
      </c>
      <c r="AE1365" s="3">
        <f t="shared" si="1632"/>
        <v>59</v>
      </c>
      <c r="AF1365" s="42">
        <f t="shared" si="1633"/>
        <v>55.920999999999999</v>
      </c>
      <c r="AJ1365" s="3">
        <v>9</v>
      </c>
      <c r="AL1365" t="s">
        <v>552</v>
      </c>
    </row>
    <row r="1366" spans="1:38" x14ac:dyDescent="0.2">
      <c r="A1366" s="4">
        <v>1</v>
      </c>
      <c r="B1366" s="4">
        <v>9</v>
      </c>
      <c r="C1366" s="13" t="s">
        <v>1717</v>
      </c>
      <c r="D1366" s="29">
        <v>1557726</v>
      </c>
      <c r="E1366" s="29">
        <v>6655221</v>
      </c>
      <c r="F1366" s="23">
        <v>16</v>
      </c>
      <c r="G1366" s="10">
        <v>50</v>
      </c>
      <c r="H1366" s="38">
        <v>24.12</v>
      </c>
      <c r="I1366" s="8">
        <v>60</v>
      </c>
      <c r="J1366" s="8">
        <v>0</v>
      </c>
      <c r="K1366" s="17">
        <v>42.9</v>
      </c>
      <c r="L1366" s="20">
        <f t="shared" si="1622"/>
        <v>16.840033333333334</v>
      </c>
      <c r="M1366" s="20">
        <f t="shared" si="1623"/>
        <v>60.011916666666664</v>
      </c>
      <c r="N1366" s="16">
        <f t="shared" si="1624"/>
        <v>92501.360844495546</v>
      </c>
      <c r="O1366" s="16">
        <f t="shared" si="1625"/>
        <v>110898.32436057839</v>
      </c>
      <c r="P1366" s="22">
        <f t="shared" si="1618"/>
        <v>15.284072657508535</v>
      </c>
      <c r="Q1366" s="11">
        <f t="shared" si="1619"/>
        <v>6964.6928439375151</v>
      </c>
      <c r="R1366" s="7">
        <f t="shared" si="1626"/>
        <v>1346</v>
      </c>
      <c r="S1366" s="11">
        <f t="shared" si="1620"/>
        <v>8423.8632614637991</v>
      </c>
      <c r="T1366" s="11">
        <f t="shared" si="1621"/>
        <v>10951.022239902939</v>
      </c>
      <c r="V1366" s="4">
        <v>9</v>
      </c>
      <c r="AA1366" s="4">
        <v>9</v>
      </c>
      <c r="AB1366" s="4">
        <f t="shared" si="1627"/>
        <v>18</v>
      </c>
      <c r="AC1366" s="3">
        <f t="shared" si="1630"/>
        <v>16</v>
      </c>
      <c r="AD1366" s="42">
        <f t="shared" si="1631"/>
        <v>50.402000000000001</v>
      </c>
      <c r="AE1366" s="3">
        <f t="shared" si="1632"/>
        <v>60</v>
      </c>
      <c r="AF1366" s="42">
        <f t="shared" si="1633"/>
        <v>0.71499999999999997</v>
      </c>
      <c r="AJ1366" s="3">
        <v>9</v>
      </c>
      <c r="AK1366" s="3">
        <v>1</v>
      </c>
      <c r="AL1366" t="s">
        <v>51</v>
      </c>
    </row>
    <row r="1367" spans="1:38" x14ac:dyDescent="0.2">
      <c r="B1367" s="4">
        <v>9</v>
      </c>
      <c r="C1367" s="13" t="s">
        <v>1718</v>
      </c>
      <c r="D1367" s="29">
        <v>1564714</v>
      </c>
      <c r="E1367" s="29">
        <v>6657753</v>
      </c>
      <c r="F1367" s="23">
        <v>16</v>
      </c>
      <c r="G1367" s="10">
        <v>57</v>
      </c>
      <c r="H1367" s="38">
        <v>57.9</v>
      </c>
      <c r="I1367" s="8">
        <v>60</v>
      </c>
      <c r="J1367" s="8">
        <v>2</v>
      </c>
      <c r="K1367" s="17">
        <v>1</v>
      </c>
      <c r="L1367" s="20">
        <f t="shared" si="1622"/>
        <v>16.966083333333334</v>
      </c>
      <c r="M1367" s="20">
        <f t="shared" si="1623"/>
        <v>60.033611111111114</v>
      </c>
      <c r="N1367" s="16">
        <f t="shared" si="1624"/>
        <v>92225.999911588311</v>
      </c>
      <c r="O1367" s="16">
        <f t="shared" si="1625"/>
        <v>110900.42522475835</v>
      </c>
      <c r="P1367" s="22">
        <f t="shared" si="1618"/>
        <v>7.4325747893983554</v>
      </c>
      <c r="Q1367" s="11">
        <f t="shared" si="1619"/>
        <v>6972.1254187269133</v>
      </c>
      <c r="R1367" s="7">
        <f t="shared" si="1626"/>
        <v>1347</v>
      </c>
      <c r="S1367" s="11">
        <f t="shared" si="1620"/>
        <v>8426.5925624999363</v>
      </c>
      <c r="T1367" s="11">
        <f t="shared" si="1621"/>
        <v>10954.570331249917</v>
      </c>
      <c r="AB1367" s="4">
        <f t="shared" si="1627"/>
        <v>0</v>
      </c>
      <c r="AC1367" s="3">
        <f t="shared" si="1630"/>
        <v>16</v>
      </c>
      <c r="AD1367" s="42">
        <f t="shared" si="1631"/>
        <v>57.965000000000003</v>
      </c>
      <c r="AE1367" s="3">
        <f t="shared" si="1632"/>
        <v>60</v>
      </c>
      <c r="AF1367" s="42">
        <f t="shared" si="1633"/>
        <v>2.0166666666666666</v>
      </c>
      <c r="AJ1367" s="3">
        <v>9</v>
      </c>
      <c r="AL1367" t="s">
        <v>124</v>
      </c>
    </row>
    <row r="1368" spans="1:38" x14ac:dyDescent="0.2">
      <c r="B1368" s="4">
        <v>9</v>
      </c>
      <c r="C1368" s="13" t="s">
        <v>1719</v>
      </c>
      <c r="D1368" s="8">
        <v>1565590</v>
      </c>
      <c r="E1368" s="8">
        <v>6646115</v>
      </c>
      <c r="F1368" s="23">
        <v>16</v>
      </c>
      <c r="G1368" s="10">
        <v>58</v>
      </c>
      <c r="H1368" s="38">
        <v>41.16</v>
      </c>
      <c r="I1368" s="8">
        <v>59</v>
      </c>
      <c r="J1368" s="8">
        <v>55</v>
      </c>
      <c r="K1368" s="17">
        <v>44.52</v>
      </c>
      <c r="L1368" s="20">
        <f t="shared" si="1622"/>
        <v>16.978100000000001</v>
      </c>
      <c r="M1368" s="20">
        <f t="shared" si="1623"/>
        <v>59.929033333333336</v>
      </c>
      <c r="N1368" s="16">
        <f t="shared" si="1624"/>
        <v>92212.320577685357</v>
      </c>
      <c r="O1368" s="16">
        <f t="shared" si="1625"/>
        <v>110899.75309685733</v>
      </c>
      <c r="P1368" s="22">
        <f t="shared" si="1618"/>
        <v>11.670921985858699</v>
      </c>
      <c r="Q1368" s="11">
        <f t="shared" si="1619"/>
        <v>6983.7963407127718</v>
      </c>
      <c r="R1368" s="7">
        <f t="shared" si="1626"/>
        <v>1348</v>
      </c>
      <c r="S1368" s="11">
        <f t="shared" si="1620"/>
        <v>8434.4365301783328</v>
      </c>
      <c r="T1368" s="11">
        <f t="shared" si="1621"/>
        <v>10964.767489231834</v>
      </c>
      <c r="AB1368" s="4">
        <f t="shared" si="1627"/>
        <v>0</v>
      </c>
      <c r="AC1368" s="3">
        <f t="shared" si="1630"/>
        <v>16</v>
      </c>
      <c r="AD1368" s="42">
        <f t="shared" si="1631"/>
        <v>58.686</v>
      </c>
      <c r="AE1368" s="3">
        <f t="shared" si="1632"/>
        <v>59</v>
      </c>
      <c r="AF1368" s="42">
        <f t="shared" si="1633"/>
        <v>55.741999999999997</v>
      </c>
      <c r="AJ1368" s="3">
        <v>9</v>
      </c>
      <c r="AL1368" t="s">
        <v>54</v>
      </c>
    </row>
    <row r="1369" spans="1:38" x14ac:dyDescent="0.2">
      <c r="B1369" s="4">
        <v>9</v>
      </c>
      <c r="C1369" s="13" t="s">
        <v>1720</v>
      </c>
      <c r="D1369" s="8">
        <v>1565590</v>
      </c>
      <c r="E1369" s="8">
        <v>6646115</v>
      </c>
      <c r="F1369" s="23">
        <v>16</v>
      </c>
      <c r="G1369" s="10">
        <v>58</v>
      </c>
      <c r="H1369" s="38">
        <v>41.16</v>
      </c>
      <c r="I1369" s="8">
        <v>59</v>
      </c>
      <c r="J1369" s="8">
        <v>55</v>
      </c>
      <c r="K1369" s="17">
        <v>44.52</v>
      </c>
      <c r="L1369" s="20">
        <f t="shared" si="1622"/>
        <v>16.978100000000001</v>
      </c>
      <c r="M1369" s="20">
        <f t="shared" si="1623"/>
        <v>59.929033333333336</v>
      </c>
      <c r="N1369" s="16">
        <f t="shared" si="1624"/>
        <v>92212.320577685357</v>
      </c>
      <c r="O1369" s="16">
        <f t="shared" si="1625"/>
        <v>110899.75309685733</v>
      </c>
      <c r="P1369" s="22">
        <f t="shared" si="1618"/>
        <v>0</v>
      </c>
      <c r="Q1369" s="11">
        <f t="shared" si="1619"/>
        <v>6983.7963407127718</v>
      </c>
      <c r="R1369" s="7">
        <f t="shared" si="1626"/>
        <v>1349</v>
      </c>
      <c r="S1369" s="11">
        <f t="shared" si="1620"/>
        <v>8428.1841680358739</v>
      </c>
      <c r="T1369" s="11">
        <f t="shared" si="1621"/>
        <v>10956.639418446637</v>
      </c>
      <c r="AB1369" s="4">
        <f t="shared" si="1627"/>
        <v>0</v>
      </c>
      <c r="AC1369" s="3">
        <f t="shared" si="1630"/>
        <v>16</v>
      </c>
      <c r="AD1369" s="42">
        <f t="shared" si="1631"/>
        <v>58.686</v>
      </c>
      <c r="AE1369" s="3">
        <f t="shared" si="1632"/>
        <v>59</v>
      </c>
      <c r="AF1369" s="42">
        <f t="shared" si="1633"/>
        <v>55.741999999999997</v>
      </c>
      <c r="AJ1369" s="3">
        <v>9</v>
      </c>
      <c r="AL1369" t="s">
        <v>54</v>
      </c>
    </row>
    <row r="1370" spans="1:38" x14ac:dyDescent="0.2">
      <c r="B1370" s="4">
        <v>7</v>
      </c>
      <c r="C1370" s="13" t="s">
        <v>1721</v>
      </c>
      <c r="D1370" s="29">
        <v>1563568</v>
      </c>
      <c r="E1370" s="29">
        <v>6645022</v>
      </c>
      <c r="F1370" s="23">
        <v>16</v>
      </c>
      <c r="G1370" s="10">
        <v>56</v>
      </c>
      <c r="H1370" s="38">
        <v>29.82</v>
      </c>
      <c r="I1370" s="8">
        <v>59</v>
      </c>
      <c r="J1370" s="8">
        <v>55</v>
      </c>
      <c r="K1370" s="17">
        <v>10.32</v>
      </c>
      <c r="L1370" s="20">
        <f t="shared" si="1622"/>
        <v>16.941616666666668</v>
      </c>
      <c r="M1370" s="20">
        <f t="shared" si="1623"/>
        <v>59.919533333333334</v>
      </c>
      <c r="N1370" s="16">
        <f t="shared" si="1624"/>
        <v>92291.546359703949</v>
      </c>
      <c r="O1370" s="16">
        <f t="shared" si="1625"/>
        <v>110899.09467474713</v>
      </c>
      <c r="P1370" s="22">
        <f t="shared" si="1618"/>
        <v>2.2985066891353614</v>
      </c>
      <c r="Q1370" s="11">
        <f t="shared" si="1619"/>
        <v>6986.0948474019069</v>
      </c>
      <c r="R1370" s="7">
        <f t="shared" si="1626"/>
        <v>1350</v>
      </c>
      <c r="S1370" s="11">
        <f t="shared" si="1620"/>
        <v>8424.7128974594852</v>
      </c>
      <c r="T1370" s="11">
        <f t="shared" si="1621"/>
        <v>10952.126766697331</v>
      </c>
      <c r="AB1370" s="4">
        <f t="shared" si="1627"/>
        <v>0</v>
      </c>
      <c r="AC1370" s="3">
        <f t="shared" si="1630"/>
        <v>16</v>
      </c>
      <c r="AD1370" s="42">
        <f t="shared" si="1631"/>
        <v>56.497</v>
      </c>
      <c r="AE1370" s="3">
        <f t="shared" si="1632"/>
        <v>59</v>
      </c>
      <c r="AF1370" s="42">
        <f t="shared" si="1633"/>
        <v>55.171999999999997</v>
      </c>
      <c r="AJ1370" s="3">
        <v>9</v>
      </c>
      <c r="AL1370" t="s">
        <v>303</v>
      </c>
    </row>
    <row r="1371" spans="1:38" x14ac:dyDescent="0.2">
      <c r="B1371" s="4">
        <v>7</v>
      </c>
      <c r="C1371" s="13" t="s">
        <v>1722</v>
      </c>
      <c r="D1371" s="29">
        <v>1564417</v>
      </c>
      <c r="E1371" s="29">
        <v>6642620</v>
      </c>
      <c r="F1371" s="23">
        <v>16</v>
      </c>
      <c r="G1371" s="10">
        <v>57</v>
      </c>
      <c r="H1371" s="38">
        <v>21.78</v>
      </c>
      <c r="I1371" s="8">
        <v>59</v>
      </c>
      <c r="J1371" s="8">
        <v>53</v>
      </c>
      <c r="K1371" s="17">
        <v>52.26</v>
      </c>
      <c r="L1371" s="20">
        <f t="shared" si="1622"/>
        <v>16.956050000000001</v>
      </c>
      <c r="M1371" s="20">
        <f t="shared" si="1623"/>
        <v>59.897849999999998</v>
      </c>
      <c r="N1371" s="16">
        <f t="shared" si="1624"/>
        <v>92263.056549137327</v>
      </c>
      <c r="O1371" s="16">
        <f t="shared" si="1625"/>
        <v>110899.13911768119</v>
      </c>
      <c r="P1371" s="22">
        <f t="shared" si="1618"/>
        <v>2.5476273275343866</v>
      </c>
      <c r="Q1371" s="11">
        <f t="shared" si="1619"/>
        <v>6988.6424747294413</v>
      </c>
      <c r="R1371" s="7">
        <f t="shared" si="1626"/>
        <v>1351</v>
      </c>
      <c r="S1371" s="11">
        <f t="shared" si="1620"/>
        <v>8421.5469643667875</v>
      </c>
      <c r="T1371" s="11">
        <f t="shared" si="1621"/>
        <v>10948.011053676824</v>
      </c>
      <c r="AB1371" s="4">
        <f t="shared" si="1627"/>
        <v>0</v>
      </c>
      <c r="AC1371" s="3">
        <f t="shared" si="1630"/>
        <v>16</v>
      </c>
      <c r="AD1371" s="42">
        <f t="shared" si="1631"/>
        <v>57.363</v>
      </c>
      <c r="AE1371" s="3">
        <f t="shared" si="1632"/>
        <v>59</v>
      </c>
      <c r="AF1371" s="42">
        <f t="shared" si="1633"/>
        <v>53.871000000000002</v>
      </c>
      <c r="AJ1371" s="3">
        <v>7</v>
      </c>
      <c r="AL1371" t="s">
        <v>410</v>
      </c>
    </row>
    <row r="1372" spans="1:38" x14ac:dyDescent="0.2">
      <c r="B1372" s="4">
        <v>8</v>
      </c>
      <c r="C1372" s="13" t="s">
        <v>1723</v>
      </c>
      <c r="D1372" s="29">
        <v>1566890</v>
      </c>
      <c r="E1372" s="29">
        <v>6641610</v>
      </c>
      <c r="F1372" s="23">
        <v>16</v>
      </c>
      <c r="G1372" s="10">
        <v>59</v>
      </c>
      <c r="H1372" s="38">
        <v>59.64</v>
      </c>
      <c r="I1372" s="8">
        <v>59</v>
      </c>
      <c r="J1372" s="8">
        <v>53</v>
      </c>
      <c r="K1372" s="17">
        <v>18.18</v>
      </c>
      <c r="L1372" s="20">
        <f t="shared" si="1622"/>
        <v>16.9999</v>
      </c>
      <c r="M1372" s="20">
        <f t="shared" si="1623"/>
        <v>59.88838333333333</v>
      </c>
      <c r="N1372" s="16">
        <f t="shared" si="1624"/>
        <v>92170.542179659882</v>
      </c>
      <c r="O1372" s="16">
        <f t="shared" si="1625"/>
        <v>110899.80444176291</v>
      </c>
      <c r="P1372" s="22">
        <f t="shared" si="1618"/>
        <v>2.6712972504010106</v>
      </c>
      <c r="Q1372" s="11">
        <f t="shared" si="1619"/>
        <v>6991.3137719798424</v>
      </c>
      <c r="R1372" s="7">
        <f t="shared" si="1626"/>
        <v>1352</v>
      </c>
      <c r="S1372" s="11">
        <f t="shared" si="1620"/>
        <v>8418.5346307567925</v>
      </c>
      <c r="T1372" s="11">
        <f t="shared" si="1621"/>
        <v>10944.09501998383</v>
      </c>
      <c r="AB1372" s="4">
        <f t="shared" si="1627"/>
        <v>0</v>
      </c>
      <c r="AC1372" s="3">
        <f t="shared" si="1630"/>
        <v>16</v>
      </c>
      <c r="AD1372" s="42">
        <f t="shared" si="1631"/>
        <v>59.994</v>
      </c>
      <c r="AE1372" s="3">
        <f t="shared" si="1632"/>
        <v>59</v>
      </c>
      <c r="AF1372" s="42">
        <f t="shared" si="1633"/>
        <v>53.302999999999997</v>
      </c>
      <c r="AJ1372" s="3">
        <v>9</v>
      </c>
      <c r="AK1372" s="3">
        <v>1</v>
      </c>
      <c r="AL1372" t="s">
        <v>53</v>
      </c>
    </row>
    <row r="1373" spans="1:38" x14ac:dyDescent="0.2">
      <c r="B1373" s="4">
        <v>7</v>
      </c>
      <c r="C1373" s="13" t="s">
        <v>1725</v>
      </c>
      <c r="D1373" s="29">
        <v>1561602</v>
      </c>
      <c r="E1373" s="29">
        <v>6638350</v>
      </c>
      <c r="F1373" s="23">
        <v>16</v>
      </c>
      <c r="G1373" s="10">
        <v>54</v>
      </c>
      <c r="H1373" s="38">
        <v>16.2</v>
      </c>
      <c r="I1373" s="8">
        <v>59</v>
      </c>
      <c r="J1373" s="8">
        <v>51</v>
      </c>
      <c r="K1373" s="17">
        <v>35.82</v>
      </c>
      <c r="L1373" s="20">
        <f t="shared" si="1622"/>
        <v>16.904499999999999</v>
      </c>
      <c r="M1373" s="20">
        <f t="shared" si="1623"/>
        <v>59.859949999999998</v>
      </c>
      <c r="N1373" s="16">
        <f t="shared" si="1624"/>
        <v>92377.887544736615</v>
      </c>
      <c r="O1373" s="16">
        <f t="shared" si="1625"/>
        <v>110898.02113098992</v>
      </c>
      <c r="P1373" s="22">
        <f t="shared" si="1618"/>
        <v>6.2121287816657507</v>
      </c>
      <c r="Q1373" s="11">
        <f t="shared" si="1619"/>
        <v>6997.5259007615077</v>
      </c>
      <c r="R1373" s="7">
        <f t="shared" si="1626"/>
        <v>1353</v>
      </c>
      <c r="S1373" s="11">
        <f t="shared" si="1620"/>
        <v>8419.7872627049037</v>
      </c>
      <c r="T1373" s="11">
        <f t="shared" si="1621"/>
        <v>10945.723441516375</v>
      </c>
      <c r="AB1373" s="4">
        <f t="shared" si="1627"/>
        <v>0</v>
      </c>
      <c r="AC1373" s="3">
        <f t="shared" si="1630"/>
        <v>16</v>
      </c>
      <c r="AD1373" s="42">
        <f t="shared" si="1631"/>
        <v>54.27</v>
      </c>
      <c r="AE1373" s="3">
        <f t="shared" si="1632"/>
        <v>59</v>
      </c>
      <c r="AF1373" s="42">
        <f t="shared" si="1633"/>
        <v>51.597000000000001</v>
      </c>
      <c r="AJ1373" s="3">
        <v>9</v>
      </c>
      <c r="AL1373" t="s">
        <v>95</v>
      </c>
    </row>
    <row r="1374" spans="1:38" x14ac:dyDescent="0.2">
      <c r="A1374" s="4">
        <v>1</v>
      </c>
      <c r="B1374" s="4">
        <v>9</v>
      </c>
      <c r="C1374" s="13" t="s">
        <v>1724</v>
      </c>
      <c r="D1374" s="29">
        <v>1563161</v>
      </c>
      <c r="E1374" s="29">
        <v>6633868</v>
      </c>
      <c r="F1374" s="23">
        <v>16</v>
      </c>
      <c r="G1374" s="10">
        <v>55</v>
      </c>
      <c r="H1374" s="38">
        <v>51.48</v>
      </c>
      <c r="I1374" s="8">
        <v>59</v>
      </c>
      <c r="J1374" s="8">
        <v>49</v>
      </c>
      <c r="K1374" s="17">
        <v>10.220000000000001</v>
      </c>
      <c r="L1374" s="20">
        <f t="shared" si="1622"/>
        <v>16.930966666666666</v>
      </c>
      <c r="M1374" s="20">
        <f t="shared" si="1623"/>
        <v>59.819505555555558</v>
      </c>
      <c r="N1374" s="16">
        <f t="shared" si="1624"/>
        <v>92325.561249702223</v>
      </c>
      <c r="O1374" s="16">
        <f t="shared" si="1625"/>
        <v>110898.07477326933</v>
      </c>
      <c r="P1374" s="22">
        <f t="shared" si="1618"/>
        <v>4.7453982972981308</v>
      </c>
      <c r="Q1374" s="11">
        <f t="shared" si="1619"/>
        <v>7002.2712990588061</v>
      </c>
      <c r="R1374" s="7">
        <f t="shared" si="1626"/>
        <v>1354</v>
      </c>
      <c r="S1374" s="11">
        <f t="shared" si="1620"/>
        <v>8419.2745013794211</v>
      </c>
      <c r="T1374" s="11">
        <f t="shared" si="1621"/>
        <v>10945.056851793248</v>
      </c>
      <c r="V1374" s="4">
        <v>9</v>
      </c>
      <c r="AB1374" s="4">
        <f>SUM(U1374:AA1374)+40</f>
        <v>49</v>
      </c>
      <c r="AC1374" s="3">
        <f t="shared" si="1630"/>
        <v>16</v>
      </c>
      <c r="AD1374" s="42">
        <f t="shared" si="1631"/>
        <v>55.857999999999997</v>
      </c>
      <c r="AE1374" s="3">
        <f t="shared" si="1632"/>
        <v>59</v>
      </c>
      <c r="AF1374" s="42">
        <f t="shared" si="1633"/>
        <v>49.170333333333332</v>
      </c>
      <c r="AJ1374" s="3">
        <v>9</v>
      </c>
      <c r="AL1374" t="s">
        <v>2710</v>
      </c>
    </row>
    <row r="1375" spans="1:38" x14ac:dyDescent="0.2">
      <c r="A1375" s="4">
        <v>1</v>
      </c>
      <c r="B1375" s="4">
        <v>8</v>
      </c>
      <c r="C1375" s="13" t="s">
        <v>1726</v>
      </c>
      <c r="D1375" s="29">
        <v>1565450</v>
      </c>
      <c r="E1375" s="29">
        <v>6632786</v>
      </c>
      <c r="F1375" s="23"/>
      <c r="G1375" s="10"/>
      <c r="H1375" s="38"/>
      <c r="I1375" s="8"/>
      <c r="J1375" s="8"/>
      <c r="K1375" s="17"/>
      <c r="L1375" s="20">
        <f t="shared" si="1622"/>
        <v>0</v>
      </c>
      <c r="M1375" s="20">
        <f t="shared" si="1623"/>
        <v>0</v>
      </c>
      <c r="N1375" s="16"/>
      <c r="O1375" s="16"/>
      <c r="P1375" s="22">
        <f t="shared" si="1618"/>
        <v>2.5318461643630723</v>
      </c>
      <c r="Q1375" s="11">
        <f t="shared" si="1619"/>
        <v>7004.8031452231689</v>
      </c>
      <c r="R1375" s="7">
        <f t="shared" si="1626"/>
        <v>1355</v>
      </c>
      <c r="S1375" s="11">
        <f t="shared" si="1620"/>
        <v>8416.1029671020806</v>
      </c>
      <c r="T1375" s="11">
        <f t="shared" si="1621"/>
        <v>10940.933857232705</v>
      </c>
      <c r="V1375" s="4">
        <v>9</v>
      </c>
      <c r="AB1375" s="4">
        <f>SUM(U1375:AA1375)+40</f>
        <v>49</v>
      </c>
      <c r="AC1375" s="3">
        <f t="shared" si="1630"/>
        <v>0</v>
      </c>
      <c r="AD1375" s="42">
        <f t="shared" si="1631"/>
        <v>0</v>
      </c>
      <c r="AE1375" s="3">
        <f t="shared" si="1632"/>
        <v>0</v>
      </c>
      <c r="AF1375" s="42">
        <f t="shared" si="1633"/>
        <v>0</v>
      </c>
      <c r="AJ1375" s="3">
        <v>9</v>
      </c>
      <c r="AL1375" t="s">
        <v>2725</v>
      </c>
    </row>
    <row r="1376" spans="1:38" x14ac:dyDescent="0.2">
      <c r="B1376" s="4">
        <v>9</v>
      </c>
      <c r="C1376" s="13" t="s">
        <v>1727</v>
      </c>
      <c r="D1376" s="8">
        <v>1571300</v>
      </c>
      <c r="E1376" s="8">
        <v>6633040</v>
      </c>
      <c r="F1376" s="23">
        <v>17</v>
      </c>
      <c r="G1376" s="10">
        <v>4</v>
      </c>
      <c r="H1376" s="38">
        <v>32.58</v>
      </c>
      <c r="I1376" s="8">
        <v>59</v>
      </c>
      <c r="J1376" s="8">
        <v>48</v>
      </c>
      <c r="K1376" s="17">
        <v>38.700000000000003</v>
      </c>
      <c r="L1376" s="20">
        <f t="shared" si="1622"/>
        <v>17.075716666666668</v>
      </c>
      <c r="M1376" s="20">
        <f t="shared" si="1623"/>
        <v>59.810749999999999</v>
      </c>
      <c r="N1376" s="16">
        <f t="shared" si="1624"/>
        <v>92019.563844562887</v>
      </c>
      <c r="O1376" s="16">
        <f t="shared" si="1625"/>
        <v>110900.46521737313</v>
      </c>
      <c r="P1376" s="22">
        <f t="shared" si="1618"/>
        <v>5.8555115916544818</v>
      </c>
      <c r="Q1376" s="11">
        <f t="shared" si="1619"/>
        <v>7010.6586568148232</v>
      </c>
      <c r="R1376" s="7">
        <f t="shared" si="1626"/>
        <v>1356</v>
      </c>
      <c r="S1376" s="11">
        <f t="shared" si="1620"/>
        <v>8416.9264699812193</v>
      </c>
      <c r="T1376" s="11">
        <f t="shared" si="1621"/>
        <v>10942.004410975585</v>
      </c>
      <c r="V1376" s="4">
        <v>9</v>
      </c>
      <c r="AA1376" s="4">
        <v>9</v>
      </c>
      <c r="AB1376" s="4">
        <f>SUM(U1376:AA1376)+20</f>
        <v>38</v>
      </c>
      <c r="AC1376" s="3">
        <f t="shared" si="1630"/>
        <v>17</v>
      </c>
      <c r="AD1376" s="42">
        <f t="shared" si="1631"/>
        <v>4.5430000000000001</v>
      </c>
      <c r="AE1376" s="3">
        <f t="shared" si="1632"/>
        <v>59</v>
      </c>
      <c r="AF1376" s="42">
        <f t="shared" si="1633"/>
        <v>48.645000000000003</v>
      </c>
      <c r="AJ1376" s="3">
        <v>9</v>
      </c>
      <c r="AK1376" s="3">
        <v>1</v>
      </c>
      <c r="AL1376" s="13" t="s">
        <v>2711</v>
      </c>
    </row>
    <row r="1377" spans="1:38" x14ac:dyDescent="0.2">
      <c r="A1377" s="4">
        <v>1</v>
      </c>
      <c r="B1377" s="4">
        <v>9</v>
      </c>
      <c r="C1377" s="13" t="s">
        <v>1728</v>
      </c>
      <c r="D1377" s="8">
        <v>1573190</v>
      </c>
      <c r="E1377" s="8">
        <v>6633450</v>
      </c>
      <c r="F1377" s="23">
        <v>17</v>
      </c>
      <c r="G1377" s="10">
        <v>6</v>
      </c>
      <c r="H1377" s="38">
        <v>34.26</v>
      </c>
      <c r="I1377" s="8">
        <v>59</v>
      </c>
      <c r="J1377" s="8">
        <v>48</v>
      </c>
      <c r="K1377" s="17">
        <v>50.76</v>
      </c>
      <c r="L1377" s="20">
        <f t="shared" si="1622"/>
        <v>17.109516666666668</v>
      </c>
      <c r="M1377" s="20">
        <f t="shared" si="1623"/>
        <v>59.814100000000003</v>
      </c>
      <c r="N1377" s="16">
        <f t="shared" si="1624"/>
        <v>91948.243229158034</v>
      </c>
      <c r="O1377" s="16">
        <f t="shared" si="1625"/>
        <v>110901.10860148359</v>
      </c>
      <c r="P1377" s="22">
        <f t="shared" si="1618"/>
        <v>1.9339596686590961</v>
      </c>
      <c r="Q1377" s="11">
        <f t="shared" si="1619"/>
        <v>7012.5926164834818</v>
      </c>
      <c r="R1377" s="7">
        <f t="shared" si="1626"/>
        <v>1357</v>
      </c>
      <c r="S1377" s="11">
        <f t="shared" si="1620"/>
        <v>8413.0440527893206</v>
      </c>
      <c r="T1377" s="11">
        <f t="shared" si="1621"/>
        <v>10936.957268626118</v>
      </c>
      <c r="AB1377" s="4">
        <f t="shared" si="1627"/>
        <v>0</v>
      </c>
      <c r="AC1377" s="3">
        <f t="shared" si="1630"/>
        <v>17</v>
      </c>
      <c r="AD1377" s="42">
        <f t="shared" si="1631"/>
        <v>6.5709999999999997</v>
      </c>
      <c r="AE1377" s="3">
        <f t="shared" si="1632"/>
        <v>59</v>
      </c>
      <c r="AF1377" s="42">
        <f t="shared" si="1633"/>
        <v>48.845999999999997</v>
      </c>
      <c r="AJ1377" s="3">
        <v>9</v>
      </c>
      <c r="AK1377" s="3">
        <v>1</v>
      </c>
      <c r="AL1377" t="s">
        <v>206</v>
      </c>
    </row>
    <row r="1378" spans="1:38" x14ac:dyDescent="0.2">
      <c r="B1378" s="4">
        <v>9</v>
      </c>
      <c r="C1378" s="13" t="s">
        <v>1738</v>
      </c>
      <c r="D1378" s="29">
        <v>1582025</v>
      </c>
      <c r="E1378" s="29">
        <v>6640966</v>
      </c>
      <c r="F1378" s="23">
        <v>17</v>
      </c>
      <c r="G1378" s="10">
        <v>16</v>
      </c>
      <c r="H1378" s="38">
        <v>11.58</v>
      </c>
      <c r="I1378" s="8">
        <v>59</v>
      </c>
      <c r="J1378" s="8">
        <v>52</v>
      </c>
      <c r="K1378" s="17">
        <v>47.58</v>
      </c>
      <c r="L1378" s="20">
        <f t="shared" si="1622"/>
        <v>17.269883333333333</v>
      </c>
      <c r="M1378" s="20">
        <f t="shared" si="1623"/>
        <v>59.879883333333332</v>
      </c>
      <c r="N1378" s="16">
        <f t="shared" si="1624"/>
        <v>91606.003900817712</v>
      </c>
      <c r="O1378" s="16">
        <f t="shared" si="1625"/>
        <v>110904.79189867048</v>
      </c>
      <c r="P1378" s="22">
        <f t="shared" si="1618"/>
        <v>11.599460375379538</v>
      </c>
      <c r="Q1378" s="11">
        <f t="shared" si="1619"/>
        <v>7024.1920768588616</v>
      </c>
      <c r="R1378" s="7">
        <f t="shared" si="1626"/>
        <v>1358</v>
      </c>
      <c r="S1378" s="11">
        <f t="shared" si="1620"/>
        <v>8420.7545663668825</v>
      </c>
      <c r="T1378" s="11">
        <f t="shared" si="1621"/>
        <v>10946.980936276948</v>
      </c>
      <c r="U1378" s="4">
        <v>9</v>
      </c>
      <c r="AB1378" s="4">
        <f t="shared" ref="AB1378:AB1389" si="1648">SUM(U1378:AA1378)</f>
        <v>9</v>
      </c>
      <c r="AC1378" s="3">
        <f t="shared" si="1630"/>
        <v>17</v>
      </c>
      <c r="AD1378" s="42">
        <f t="shared" si="1631"/>
        <v>16.193000000000001</v>
      </c>
      <c r="AE1378" s="3">
        <f t="shared" si="1632"/>
        <v>59</v>
      </c>
      <c r="AF1378" s="42">
        <f t="shared" si="1633"/>
        <v>52.792999999999999</v>
      </c>
      <c r="AJ1378" s="3">
        <v>9</v>
      </c>
      <c r="AK1378" s="3">
        <v>1</v>
      </c>
      <c r="AL1378" t="s">
        <v>2712</v>
      </c>
    </row>
    <row r="1379" spans="1:38" x14ac:dyDescent="0.2">
      <c r="B1379" s="4">
        <v>8</v>
      </c>
      <c r="C1379" s="13" t="s">
        <v>1739</v>
      </c>
      <c r="D1379" s="8">
        <v>1582950</v>
      </c>
      <c r="E1379" s="8">
        <v>6640375</v>
      </c>
      <c r="F1379" s="23">
        <v>17</v>
      </c>
      <c r="G1379" s="10">
        <v>17</v>
      </c>
      <c r="H1379" s="38">
        <v>10.199999999999999</v>
      </c>
      <c r="I1379" s="8">
        <v>59</v>
      </c>
      <c r="J1379" s="8">
        <v>52</v>
      </c>
      <c r="K1379" s="17">
        <v>27.84</v>
      </c>
      <c r="L1379" s="20">
        <f t="shared" si="1622"/>
        <v>17.286166666666666</v>
      </c>
      <c r="M1379" s="20">
        <f t="shared" si="1623"/>
        <v>59.874400000000001</v>
      </c>
      <c r="N1379" s="16">
        <f t="shared" si="1624"/>
        <v>91573.22329029956</v>
      </c>
      <c r="O1379" s="16">
        <f t="shared" si="1625"/>
        <v>110905.07796320297</v>
      </c>
      <c r="P1379" s="22">
        <f t="shared" si="1618"/>
        <v>1.097682103343222</v>
      </c>
      <c r="Q1379" s="11">
        <f t="shared" si="1619"/>
        <v>7025.2897589622044</v>
      </c>
      <c r="R1379" s="7">
        <f t="shared" si="1626"/>
        <v>1359</v>
      </c>
      <c r="S1379" s="11">
        <f t="shared" si="1620"/>
        <v>8415.8732359017431</v>
      </c>
      <c r="T1379" s="11">
        <f t="shared" si="1621"/>
        <v>10940.635206672267</v>
      </c>
      <c r="AB1379" s="4">
        <f t="shared" si="1648"/>
        <v>0</v>
      </c>
      <c r="AC1379" s="3">
        <f t="shared" si="1630"/>
        <v>17</v>
      </c>
      <c r="AD1379" s="42">
        <f t="shared" si="1631"/>
        <v>17.170000000000002</v>
      </c>
      <c r="AE1379" s="3">
        <f t="shared" si="1632"/>
        <v>59</v>
      </c>
      <c r="AF1379" s="42">
        <f t="shared" si="1633"/>
        <v>52.463999999999999</v>
      </c>
      <c r="AJ1379" s="3">
        <v>6</v>
      </c>
      <c r="AL1379" t="s">
        <v>513</v>
      </c>
    </row>
    <row r="1380" spans="1:38" x14ac:dyDescent="0.2">
      <c r="B1380" s="4">
        <v>7</v>
      </c>
      <c r="C1380" s="13" t="s">
        <v>1732</v>
      </c>
      <c r="D1380" s="29">
        <v>1587962</v>
      </c>
      <c r="E1380" s="29">
        <v>6641673</v>
      </c>
      <c r="F1380" s="23">
        <v>17</v>
      </c>
      <c r="G1380" s="10">
        <v>22</v>
      </c>
      <c r="H1380" s="38">
        <v>34.14</v>
      </c>
      <c r="I1380" s="8">
        <v>59</v>
      </c>
      <c r="J1380" s="8">
        <v>53</v>
      </c>
      <c r="K1380" s="17">
        <v>6.06</v>
      </c>
      <c r="L1380" s="20">
        <f t="shared" ref="L1380:L1389" si="1649">(H1380/60+G1380)/60+F1380</f>
        <v>17.376149999999999</v>
      </c>
      <c r="M1380" s="20">
        <f t="shared" ref="M1380:M1389" si="1650">(K1380/60+J1380)/60+I1380</f>
        <v>59.885016666666665</v>
      </c>
      <c r="N1380" s="16">
        <f t="shared" ref="N1380:N1389" si="1651">D1380/L1380</f>
        <v>91387.447737272072</v>
      </c>
      <c r="O1380" s="16">
        <f t="shared" ref="O1380:O1389" si="1652">E1380/M1380</f>
        <v>110907.09111711584</v>
      </c>
      <c r="P1380" s="22">
        <f t="shared" si="1618"/>
        <v>5.177349514954539</v>
      </c>
      <c r="Q1380" s="11">
        <f t="shared" si="1619"/>
        <v>7030.4671084771589</v>
      </c>
      <c r="R1380" s="7">
        <f t="shared" si="1626"/>
        <v>1360</v>
      </c>
      <c r="S1380" s="11">
        <f t="shared" si="1620"/>
        <v>8415.8826857358927</v>
      </c>
      <c r="T1380" s="11">
        <f t="shared" si="1621"/>
        <v>10940.647491456661</v>
      </c>
      <c r="AB1380" s="4">
        <f t="shared" si="1648"/>
        <v>0</v>
      </c>
      <c r="AC1380" s="3">
        <f t="shared" si="1630"/>
        <v>17</v>
      </c>
      <c r="AD1380" s="42">
        <f t="shared" si="1631"/>
        <v>22.568999999999999</v>
      </c>
      <c r="AE1380" s="3">
        <f t="shared" si="1632"/>
        <v>59</v>
      </c>
      <c r="AF1380" s="42">
        <f t="shared" si="1633"/>
        <v>53.100999999999999</v>
      </c>
      <c r="AJ1380" s="3">
        <v>6</v>
      </c>
      <c r="AL1380" t="s">
        <v>59</v>
      </c>
    </row>
    <row r="1381" spans="1:38" x14ac:dyDescent="0.2">
      <c r="B1381" s="4">
        <v>9</v>
      </c>
      <c r="C1381" s="13" t="s">
        <v>1733</v>
      </c>
      <c r="D1381" s="8">
        <v>1587450</v>
      </c>
      <c r="E1381" s="8">
        <v>6639075</v>
      </c>
      <c r="F1381" s="23">
        <v>17</v>
      </c>
      <c r="G1381" s="10">
        <v>21</v>
      </c>
      <c r="H1381" s="38">
        <v>57.3</v>
      </c>
      <c r="I1381" s="8">
        <v>59</v>
      </c>
      <c r="J1381" s="8">
        <v>51</v>
      </c>
      <c r="K1381" s="17">
        <v>42.54</v>
      </c>
      <c r="L1381" s="20">
        <f t="shared" si="1649"/>
        <v>17.365916666666667</v>
      </c>
      <c r="M1381" s="20">
        <f t="shared" si="1650"/>
        <v>59.86181666666667</v>
      </c>
      <c r="N1381" s="16">
        <f t="shared" si="1651"/>
        <v>91411.817208996552</v>
      </c>
      <c r="O1381" s="16">
        <f t="shared" si="1652"/>
        <v>110906.67423223874</v>
      </c>
      <c r="P1381" s="22">
        <f t="shared" si="1618"/>
        <v>2.6479705436428103</v>
      </c>
      <c r="Q1381" s="11">
        <f t="shared" si="1619"/>
        <v>7033.1150790208021</v>
      </c>
      <c r="R1381" s="7">
        <f t="shared" si="1626"/>
        <v>1361</v>
      </c>
      <c r="S1381" s="11">
        <f t="shared" si="1620"/>
        <v>8412.8665309668377</v>
      </c>
      <c r="T1381" s="11">
        <f t="shared" si="1621"/>
        <v>10936.72649025689</v>
      </c>
      <c r="AB1381" s="4">
        <f t="shared" si="1648"/>
        <v>0</v>
      </c>
      <c r="AC1381" s="3">
        <f t="shared" si="1630"/>
        <v>17</v>
      </c>
      <c r="AD1381" s="42">
        <f t="shared" si="1631"/>
        <v>21.954999999999998</v>
      </c>
      <c r="AE1381" s="3">
        <f t="shared" si="1632"/>
        <v>59</v>
      </c>
      <c r="AF1381" s="42">
        <f t="shared" si="1633"/>
        <v>51.709000000000003</v>
      </c>
      <c r="AJ1381" s="3">
        <v>9</v>
      </c>
      <c r="AL1381" t="s">
        <v>476</v>
      </c>
    </row>
    <row r="1382" spans="1:38" x14ac:dyDescent="0.2">
      <c r="B1382" s="4">
        <v>7</v>
      </c>
      <c r="C1382" s="13" t="s">
        <v>1734</v>
      </c>
      <c r="D1382" s="29">
        <v>1589397</v>
      </c>
      <c r="E1382" s="29">
        <v>6639397</v>
      </c>
      <c r="F1382" s="23">
        <v>17</v>
      </c>
      <c r="G1382" s="10">
        <v>24</v>
      </c>
      <c r="H1382" s="38">
        <v>2.82</v>
      </c>
      <c r="I1382" s="8">
        <v>59</v>
      </c>
      <c r="J1382" s="8">
        <v>51</v>
      </c>
      <c r="K1382" s="17">
        <v>51.42</v>
      </c>
      <c r="L1382" s="20">
        <f t="shared" si="1649"/>
        <v>17.400783333333333</v>
      </c>
      <c r="M1382" s="20">
        <f t="shared" si="1650"/>
        <v>59.864283333333333</v>
      </c>
      <c r="N1382" s="16">
        <f t="shared" si="1651"/>
        <v>91340.54309815554</v>
      </c>
      <c r="O1382" s="16">
        <f t="shared" si="1652"/>
        <v>110907.48323221109</v>
      </c>
      <c r="P1382" s="22">
        <f t="shared" ref="P1382:P1435" si="1653">SQRT(POWER(D1382-D1381,2)+POWER(E1382-E1381,2))/1000</f>
        <v>1.9734469843398379</v>
      </c>
      <c r="Q1382" s="11">
        <f t="shared" ref="Q1382:Q1435" si="1654">Q1381+P1382</f>
        <v>7035.0885260051418</v>
      </c>
      <c r="R1382" s="7">
        <f t="shared" si="1626"/>
        <v>1362</v>
      </c>
      <c r="S1382" s="11">
        <f t="shared" ref="S1382:S1435" si="1655">Q1382/R1382*1628</f>
        <v>8409.0485465024758</v>
      </c>
      <c r="T1382" s="11">
        <f t="shared" ref="T1382:T1435" si="1656">S1382*1.3</f>
        <v>10931.763110453219</v>
      </c>
      <c r="AB1382" s="4">
        <f t="shared" si="1648"/>
        <v>0</v>
      </c>
      <c r="AC1382" s="3">
        <f t="shared" si="1630"/>
        <v>17</v>
      </c>
      <c r="AD1382" s="42">
        <f t="shared" si="1631"/>
        <v>24.047000000000001</v>
      </c>
      <c r="AE1382" s="3">
        <f t="shared" si="1632"/>
        <v>59</v>
      </c>
      <c r="AF1382" s="42">
        <f t="shared" si="1633"/>
        <v>51.856999999999999</v>
      </c>
      <c r="AJ1382" s="3">
        <v>7</v>
      </c>
      <c r="AL1382" t="s">
        <v>535</v>
      </c>
    </row>
    <row r="1383" spans="1:38" x14ac:dyDescent="0.2">
      <c r="B1383" s="4">
        <v>8</v>
      </c>
      <c r="C1383" s="13" t="s">
        <v>1735</v>
      </c>
      <c r="D1383" s="29">
        <v>1591323</v>
      </c>
      <c r="E1383" s="29">
        <v>6638531</v>
      </c>
      <c r="F1383" s="23">
        <v>17</v>
      </c>
      <c r="G1383" s="10">
        <v>26</v>
      </c>
      <c r="H1383" s="38">
        <v>5.2</v>
      </c>
      <c r="I1383" s="8">
        <v>59</v>
      </c>
      <c r="J1383" s="8">
        <v>51</v>
      </c>
      <c r="K1383" s="17">
        <v>21.9</v>
      </c>
      <c r="L1383" s="20">
        <f t="shared" si="1649"/>
        <v>17.434777777777779</v>
      </c>
      <c r="M1383" s="20">
        <f t="shared" si="1650"/>
        <v>59.856083333333331</v>
      </c>
      <c r="N1383" s="16">
        <f t="shared" si="1651"/>
        <v>91272.915564675961</v>
      </c>
      <c r="O1383" s="16">
        <f t="shared" si="1652"/>
        <v>110908.20899574396</v>
      </c>
      <c r="P1383" s="22">
        <f t="shared" si="1653"/>
        <v>2.1117367260148696</v>
      </c>
      <c r="Q1383" s="11">
        <f t="shared" si="1654"/>
        <v>7037.2002627311567</v>
      </c>
      <c r="R1383" s="7">
        <f t="shared" si="1626"/>
        <v>1363</v>
      </c>
      <c r="S1383" s="11">
        <f t="shared" si="1655"/>
        <v>8405.4013409584168</v>
      </c>
      <c r="T1383" s="11">
        <f t="shared" si="1656"/>
        <v>10927.021743245943</v>
      </c>
      <c r="V1383" s="4">
        <v>9</v>
      </c>
      <c r="AB1383" s="4">
        <f t="shared" si="1648"/>
        <v>9</v>
      </c>
      <c r="AC1383" s="3">
        <f t="shared" si="1630"/>
        <v>17</v>
      </c>
      <c r="AD1383" s="42">
        <f t="shared" si="1631"/>
        <v>26.086666666666666</v>
      </c>
      <c r="AE1383" s="3">
        <f t="shared" si="1632"/>
        <v>59</v>
      </c>
      <c r="AF1383" s="42">
        <f t="shared" si="1633"/>
        <v>51.365000000000002</v>
      </c>
      <c r="AJ1383" s="3">
        <v>9</v>
      </c>
      <c r="AL1383" t="s">
        <v>2713</v>
      </c>
    </row>
    <row r="1384" spans="1:38" x14ac:dyDescent="0.2">
      <c r="B1384" s="4">
        <v>7</v>
      </c>
      <c r="C1384" s="13" t="s">
        <v>1736</v>
      </c>
      <c r="D1384" s="29">
        <v>1591756</v>
      </c>
      <c r="E1384" s="29">
        <v>6637537</v>
      </c>
      <c r="F1384" s="23">
        <v>17</v>
      </c>
      <c r="G1384" s="10">
        <v>26</v>
      </c>
      <c r="H1384" s="38">
        <v>31.44</v>
      </c>
      <c r="I1384" s="8">
        <v>59</v>
      </c>
      <c r="J1384" s="8">
        <v>50</v>
      </c>
      <c r="K1384" s="17">
        <v>49.5</v>
      </c>
      <c r="L1384" s="20">
        <f t="shared" si="1649"/>
        <v>17.442066666666665</v>
      </c>
      <c r="M1384" s="20">
        <f t="shared" si="1650"/>
        <v>59.84708333333333</v>
      </c>
      <c r="N1384" s="16">
        <f t="shared" si="1651"/>
        <v>91259.598442080649</v>
      </c>
      <c r="O1384" s="16">
        <f t="shared" si="1652"/>
        <v>110908.27873817299</v>
      </c>
      <c r="P1384" s="22">
        <f t="shared" si="1653"/>
        <v>1.0842163068318056</v>
      </c>
      <c r="Q1384" s="11">
        <f t="shared" si="1654"/>
        <v>7038.2844790379886</v>
      </c>
      <c r="R1384" s="7">
        <f t="shared" si="1626"/>
        <v>1364</v>
      </c>
      <c r="S1384" s="11">
        <f t="shared" si="1655"/>
        <v>8400.5330878840505</v>
      </c>
      <c r="T1384" s="11">
        <f t="shared" si="1656"/>
        <v>10920.693014249266</v>
      </c>
      <c r="AB1384" s="4">
        <f t="shared" si="1648"/>
        <v>0</v>
      </c>
      <c r="AC1384" s="3">
        <f t="shared" si="1630"/>
        <v>17</v>
      </c>
      <c r="AD1384" s="42">
        <f t="shared" si="1631"/>
        <v>26.524000000000001</v>
      </c>
      <c r="AE1384" s="3">
        <f t="shared" si="1632"/>
        <v>59</v>
      </c>
      <c r="AF1384" s="42">
        <f t="shared" si="1633"/>
        <v>50.825000000000003</v>
      </c>
      <c r="AJ1384" s="3">
        <v>6</v>
      </c>
      <c r="AL1384" t="s">
        <v>99</v>
      </c>
    </row>
    <row r="1385" spans="1:38" x14ac:dyDescent="0.2">
      <c r="B1385" s="4">
        <v>7</v>
      </c>
      <c r="C1385" s="13" t="s">
        <v>2876</v>
      </c>
      <c r="D1385" s="29">
        <v>1591630</v>
      </c>
      <c r="E1385" s="29">
        <v>6637531</v>
      </c>
      <c r="F1385" s="23">
        <v>17</v>
      </c>
      <c r="G1385" s="10">
        <v>26</v>
      </c>
      <c r="H1385" s="38">
        <v>23.4</v>
      </c>
      <c r="I1385" s="8">
        <v>59</v>
      </c>
      <c r="J1385" s="8">
        <v>50</v>
      </c>
      <c r="K1385" s="17">
        <v>49.4</v>
      </c>
      <c r="L1385" s="20">
        <f t="shared" si="1649"/>
        <v>17.439833333333333</v>
      </c>
      <c r="M1385" s="20">
        <f t="shared" si="1650"/>
        <v>59.847055555555556</v>
      </c>
      <c r="N1385" s="16">
        <f t="shared" si="1651"/>
        <v>91264.060245224056</v>
      </c>
      <c r="O1385" s="16">
        <f t="shared" si="1652"/>
        <v>110908.22996025981</v>
      </c>
      <c r="P1385" s="22">
        <f t="shared" si="1653"/>
        <v>0.12614277624977183</v>
      </c>
      <c r="Q1385" s="11">
        <f t="shared" si="1654"/>
        <v>7038.4106218142388</v>
      </c>
      <c r="R1385" s="7">
        <f t="shared" si="1626"/>
        <v>1365</v>
      </c>
      <c r="S1385" s="11">
        <f t="shared" si="1655"/>
        <v>8394.5292983982272</v>
      </c>
      <c r="T1385" s="11">
        <f t="shared" si="1656"/>
        <v>10912.888087917696</v>
      </c>
      <c r="AB1385" s="4">
        <f t="shared" ref="AB1385" si="1657">SUM(U1385:AA1385)</f>
        <v>0</v>
      </c>
      <c r="AC1385" s="3">
        <f t="shared" ref="AC1385" si="1658">F1385</f>
        <v>17</v>
      </c>
      <c r="AD1385" s="42">
        <f t="shared" ref="AD1385" si="1659">G1385+H1385/60</f>
        <v>26.39</v>
      </c>
      <c r="AE1385" s="3">
        <f t="shared" ref="AE1385" si="1660">I1385</f>
        <v>59</v>
      </c>
      <c r="AF1385" s="42">
        <f t="shared" ref="AF1385" si="1661">J1385+K1385/60</f>
        <v>50.823333333333331</v>
      </c>
      <c r="AJ1385" s="3">
        <v>8</v>
      </c>
      <c r="AL1385" s="13" t="s">
        <v>2979</v>
      </c>
    </row>
    <row r="1386" spans="1:38" x14ac:dyDescent="0.2">
      <c r="B1386" s="4">
        <v>9</v>
      </c>
      <c r="C1386" s="13" t="s">
        <v>1729</v>
      </c>
      <c r="D1386" s="29">
        <v>1584306</v>
      </c>
      <c r="E1386" s="29">
        <v>6636198</v>
      </c>
      <c r="F1386" s="23">
        <v>17</v>
      </c>
      <c r="G1386" s="10">
        <v>18</v>
      </c>
      <c r="H1386" s="38">
        <v>31.2</v>
      </c>
      <c r="I1386" s="8">
        <v>59</v>
      </c>
      <c r="J1386" s="8">
        <v>50</v>
      </c>
      <c r="K1386" s="17">
        <v>11.9</v>
      </c>
      <c r="L1386" s="20">
        <f t="shared" si="1649"/>
        <v>17.308666666666667</v>
      </c>
      <c r="M1386" s="20">
        <f t="shared" si="1650"/>
        <v>59.836638888888892</v>
      </c>
      <c r="N1386" s="16">
        <f t="shared" si="1651"/>
        <v>91532.527057736006</v>
      </c>
      <c r="O1386" s="16">
        <f t="shared" si="1652"/>
        <v>110905.26010865695</v>
      </c>
      <c r="P1386" s="22">
        <f t="shared" si="1653"/>
        <v>7.4443176315898825</v>
      </c>
      <c r="Q1386" s="11">
        <f t="shared" si="1654"/>
        <v>7045.8549394458287</v>
      </c>
      <c r="R1386" s="7">
        <f t="shared" ref="R1386:R1449" si="1662">R1385+1</f>
        <v>1366</v>
      </c>
      <c r="S1386" s="11">
        <f t="shared" si="1655"/>
        <v>8397.2561064552046</v>
      </c>
      <c r="T1386" s="11">
        <f t="shared" si="1656"/>
        <v>10916.432938391767</v>
      </c>
      <c r="W1386" s="4">
        <v>8</v>
      </c>
      <c r="AB1386" s="4">
        <f t="shared" si="1648"/>
        <v>8</v>
      </c>
      <c r="AC1386" s="3">
        <f t="shared" si="1630"/>
        <v>17</v>
      </c>
      <c r="AD1386" s="42">
        <f t="shared" si="1631"/>
        <v>18.52</v>
      </c>
      <c r="AE1386" s="3">
        <f t="shared" si="1632"/>
        <v>59</v>
      </c>
      <c r="AF1386" s="42">
        <f t="shared" si="1633"/>
        <v>50.198333333333331</v>
      </c>
      <c r="AJ1386" s="3">
        <v>9</v>
      </c>
      <c r="AL1386" t="s">
        <v>250</v>
      </c>
    </row>
    <row r="1387" spans="1:38" x14ac:dyDescent="0.2">
      <c r="B1387" s="4">
        <v>9</v>
      </c>
      <c r="C1387" s="13" t="s">
        <v>1730</v>
      </c>
      <c r="D1387" s="29">
        <v>1584417</v>
      </c>
      <c r="E1387" s="29">
        <v>6636256</v>
      </c>
      <c r="F1387" s="23">
        <v>17</v>
      </c>
      <c r="G1387" s="10">
        <v>18</v>
      </c>
      <c r="H1387" s="38">
        <v>38.4</v>
      </c>
      <c r="I1387" s="8">
        <v>59</v>
      </c>
      <c r="J1387" s="8">
        <v>50</v>
      </c>
      <c r="K1387" s="17">
        <v>13.7</v>
      </c>
      <c r="L1387" s="20">
        <f t="shared" si="1649"/>
        <v>17.310666666666666</v>
      </c>
      <c r="M1387" s="20">
        <f t="shared" si="1650"/>
        <v>59.837138888888887</v>
      </c>
      <c r="N1387" s="16">
        <f t="shared" si="1651"/>
        <v>91528.364014480481</v>
      </c>
      <c r="O1387" s="16">
        <f t="shared" si="1652"/>
        <v>110905.30268037734</v>
      </c>
      <c r="P1387" s="22">
        <f t="shared" si="1653"/>
        <v>0.12523977004130915</v>
      </c>
      <c r="Q1387" s="11">
        <f t="shared" si="1654"/>
        <v>7045.9801792158696</v>
      </c>
      <c r="R1387" s="7">
        <f t="shared" si="1662"/>
        <v>1367</v>
      </c>
      <c r="S1387" s="11">
        <f t="shared" si="1655"/>
        <v>8391.2624226506468</v>
      </c>
      <c r="T1387" s="11">
        <f t="shared" si="1656"/>
        <v>10908.641149445841</v>
      </c>
      <c r="U1387" s="4">
        <v>9</v>
      </c>
      <c r="W1387" s="4">
        <v>7</v>
      </c>
      <c r="AA1387" s="4">
        <v>9</v>
      </c>
      <c r="AB1387" s="4">
        <f t="shared" si="1648"/>
        <v>25</v>
      </c>
      <c r="AC1387" s="3">
        <f t="shared" si="1630"/>
        <v>17</v>
      </c>
      <c r="AD1387" s="42">
        <f t="shared" si="1631"/>
        <v>18.64</v>
      </c>
      <c r="AE1387" s="3">
        <f t="shared" si="1632"/>
        <v>59</v>
      </c>
      <c r="AF1387" s="42">
        <f t="shared" si="1633"/>
        <v>50.228333333333332</v>
      </c>
      <c r="AJ1387" s="3">
        <v>6</v>
      </c>
      <c r="AL1387" t="s">
        <v>250</v>
      </c>
    </row>
    <row r="1388" spans="1:38" x14ac:dyDescent="0.2">
      <c r="B1388" s="4">
        <v>9</v>
      </c>
      <c r="C1388" s="13" t="s">
        <v>1731</v>
      </c>
      <c r="D1388" s="29">
        <v>1584774</v>
      </c>
      <c r="E1388" s="29">
        <v>6635442</v>
      </c>
      <c r="F1388" s="23">
        <v>17</v>
      </c>
      <c r="G1388" s="10">
        <v>19</v>
      </c>
      <c r="H1388" s="38">
        <v>0.18</v>
      </c>
      <c r="I1388" s="8">
        <v>59</v>
      </c>
      <c r="J1388" s="8">
        <v>49</v>
      </c>
      <c r="K1388" s="17">
        <v>47.16</v>
      </c>
      <c r="L1388" s="20">
        <f t="shared" si="1649"/>
        <v>17.316716666666668</v>
      </c>
      <c r="M1388" s="20">
        <f t="shared" si="1650"/>
        <v>59.829766666666664</v>
      </c>
      <c r="N1388" s="16">
        <f t="shared" si="1651"/>
        <v>91517.002357067293</v>
      </c>
      <c r="O1388" s="16">
        <f t="shared" si="1652"/>
        <v>110905.36316092381</v>
      </c>
      <c r="P1388" s="22">
        <f t="shared" si="1653"/>
        <v>0.88884475584884903</v>
      </c>
      <c r="Q1388" s="11">
        <f t="shared" si="1654"/>
        <v>7046.8690239717189</v>
      </c>
      <c r="R1388" s="7">
        <f t="shared" si="1662"/>
        <v>1368</v>
      </c>
      <c r="S1388" s="11">
        <f t="shared" si="1655"/>
        <v>8386.1862361300864</v>
      </c>
      <c r="T1388" s="11">
        <f t="shared" si="1656"/>
        <v>10902.042106969113</v>
      </c>
      <c r="AA1388" s="4">
        <v>9</v>
      </c>
      <c r="AB1388" s="4">
        <f t="shared" si="1648"/>
        <v>9</v>
      </c>
      <c r="AC1388" s="3">
        <f t="shared" si="1630"/>
        <v>17</v>
      </c>
      <c r="AD1388" s="42">
        <f t="shared" si="1631"/>
        <v>19.003</v>
      </c>
      <c r="AE1388" s="3">
        <f t="shared" si="1632"/>
        <v>59</v>
      </c>
      <c r="AF1388" s="42">
        <f t="shared" si="1633"/>
        <v>49.786000000000001</v>
      </c>
      <c r="AJ1388" s="3">
        <v>9</v>
      </c>
      <c r="AK1388" s="3">
        <v>1</v>
      </c>
      <c r="AL1388" t="s">
        <v>449</v>
      </c>
    </row>
    <row r="1389" spans="1:38" x14ac:dyDescent="0.2">
      <c r="B1389" s="4">
        <v>9</v>
      </c>
      <c r="C1389" s="13" t="s">
        <v>1737</v>
      </c>
      <c r="D1389" s="29">
        <v>1584773</v>
      </c>
      <c r="E1389" s="29">
        <v>6635435</v>
      </c>
      <c r="F1389" s="23">
        <v>17</v>
      </c>
      <c r="G1389" s="10">
        <v>19</v>
      </c>
      <c r="H1389" s="38">
        <v>0.06</v>
      </c>
      <c r="I1389" s="8">
        <v>59</v>
      </c>
      <c r="J1389" s="8">
        <v>49</v>
      </c>
      <c r="K1389" s="17">
        <v>46.92</v>
      </c>
      <c r="L1389" s="20">
        <f t="shared" si="1649"/>
        <v>17.316683333333334</v>
      </c>
      <c r="M1389" s="20">
        <f t="shared" si="1650"/>
        <v>59.829700000000003</v>
      </c>
      <c r="N1389" s="16">
        <f t="shared" si="1651"/>
        <v>91517.120772742273</v>
      </c>
      <c r="O1389" s="16">
        <f t="shared" si="1652"/>
        <v>110905.3697411152</v>
      </c>
      <c r="P1389" s="22">
        <f t="shared" si="1653"/>
        <v>7.0710678118654753E-3</v>
      </c>
      <c r="Q1389" s="11">
        <f t="shared" si="1654"/>
        <v>7046.8760950395308</v>
      </c>
      <c r="R1389" s="7">
        <f t="shared" si="1662"/>
        <v>1369</v>
      </c>
      <c r="S1389" s="11">
        <f t="shared" si="1655"/>
        <v>8380.06886977674</v>
      </c>
      <c r="T1389" s="11">
        <f t="shared" si="1656"/>
        <v>10894.089530709762</v>
      </c>
      <c r="AB1389" s="4">
        <f t="shared" si="1648"/>
        <v>0</v>
      </c>
      <c r="AC1389" s="3">
        <f t="shared" si="1630"/>
        <v>17</v>
      </c>
      <c r="AD1389" s="42">
        <f t="shared" si="1631"/>
        <v>19.001000000000001</v>
      </c>
      <c r="AE1389" s="3">
        <f t="shared" si="1632"/>
        <v>59</v>
      </c>
      <c r="AF1389" s="42">
        <f t="shared" si="1633"/>
        <v>49.781999999999996</v>
      </c>
      <c r="AJ1389" s="3">
        <v>9</v>
      </c>
      <c r="AK1389" s="57" t="s">
        <v>2296</v>
      </c>
      <c r="AL1389" t="s">
        <v>449</v>
      </c>
    </row>
    <row r="1390" spans="1:38" x14ac:dyDescent="0.2">
      <c r="B1390" s="4">
        <v>9</v>
      </c>
      <c r="C1390" s="13" t="s">
        <v>1740</v>
      </c>
      <c r="D1390" s="8">
        <v>1586150</v>
      </c>
      <c r="E1390" s="8">
        <v>6633925</v>
      </c>
      <c r="F1390" s="23">
        <v>17</v>
      </c>
      <c r="G1390" s="10">
        <v>20</v>
      </c>
      <c r="H1390" s="38">
        <v>26.22</v>
      </c>
      <c r="I1390" s="8">
        <v>59</v>
      </c>
      <c r="J1390" s="8">
        <v>48</v>
      </c>
      <c r="K1390" s="17">
        <v>57.12</v>
      </c>
      <c r="L1390" s="20">
        <f t="shared" ref="L1390:L1462" si="1663">(H1390/60+G1390)/60+F1390</f>
        <v>17.340616666666666</v>
      </c>
      <c r="M1390" s="20">
        <f t="shared" ref="M1390:M1462" si="1664">(K1390/60+J1390)/60+I1390</f>
        <v>59.815866666666665</v>
      </c>
      <c r="N1390" s="16">
        <f t="shared" ref="N1390:N1461" si="1665">D1390/L1390</f>
        <v>91470.218763846351</v>
      </c>
      <c r="O1390" s="16">
        <f t="shared" ref="O1390:O1461" si="1666">E1390/M1390</f>
        <v>110905.77416471438</v>
      </c>
      <c r="P1390" s="22">
        <f t="shared" si="1653"/>
        <v>2.043582393738995</v>
      </c>
      <c r="Q1390" s="11">
        <f t="shared" si="1654"/>
        <v>7048.9196774332695</v>
      </c>
      <c r="R1390" s="7">
        <f t="shared" si="1662"/>
        <v>1370</v>
      </c>
      <c r="S1390" s="11">
        <f t="shared" si="1655"/>
        <v>8376.3804634024546</v>
      </c>
      <c r="T1390" s="11">
        <f t="shared" si="1656"/>
        <v>10889.294602423191</v>
      </c>
      <c r="V1390" s="4">
        <v>9</v>
      </c>
      <c r="AA1390" s="4">
        <v>9</v>
      </c>
      <c r="AB1390" s="4">
        <f>SUM(U1390:AA1390)+10</f>
        <v>28</v>
      </c>
      <c r="AC1390" s="3">
        <f t="shared" si="1630"/>
        <v>17</v>
      </c>
      <c r="AD1390" s="42">
        <f t="shared" si="1631"/>
        <v>20.437000000000001</v>
      </c>
      <c r="AE1390" s="3">
        <f t="shared" si="1632"/>
        <v>59</v>
      </c>
      <c r="AF1390" s="42">
        <f t="shared" si="1633"/>
        <v>48.951999999999998</v>
      </c>
      <c r="AJ1390" s="3">
        <v>8</v>
      </c>
      <c r="AK1390" s="3">
        <v>1</v>
      </c>
      <c r="AL1390" t="s">
        <v>2714</v>
      </c>
    </row>
    <row r="1391" spans="1:38" x14ac:dyDescent="0.2">
      <c r="B1391" s="4">
        <v>6</v>
      </c>
      <c r="C1391" s="13" t="s">
        <v>1741</v>
      </c>
      <c r="D1391" s="8">
        <v>1586385</v>
      </c>
      <c r="E1391" s="8">
        <v>6633150</v>
      </c>
      <c r="F1391" s="23">
        <v>17</v>
      </c>
      <c r="G1391" s="10">
        <v>20</v>
      </c>
      <c r="H1391" s="38">
        <v>40.14</v>
      </c>
      <c r="I1391" s="8">
        <v>59</v>
      </c>
      <c r="J1391" s="8">
        <v>48</v>
      </c>
      <c r="K1391" s="17">
        <v>31.92</v>
      </c>
      <c r="L1391" s="20">
        <f t="shared" si="1663"/>
        <v>17.344483333333333</v>
      </c>
      <c r="M1391" s="20">
        <f t="shared" si="1664"/>
        <v>59.808866666666667</v>
      </c>
      <c r="N1391" s="16">
        <f t="shared" si="1665"/>
        <v>91463.375962962295</v>
      </c>
      <c r="O1391" s="16">
        <f t="shared" si="1666"/>
        <v>110905.79657642735</v>
      </c>
      <c r="P1391" s="22">
        <f t="shared" si="1653"/>
        <v>0.80984566430894722</v>
      </c>
      <c r="Q1391" s="11">
        <f t="shared" si="1654"/>
        <v>7049.7295230975787</v>
      </c>
      <c r="R1391" s="7">
        <f t="shared" si="1662"/>
        <v>1371</v>
      </c>
      <c r="S1391" s="11">
        <f t="shared" si="1655"/>
        <v>8371.2324315119313</v>
      </c>
      <c r="T1391" s="11">
        <f t="shared" si="1656"/>
        <v>10882.602160965511</v>
      </c>
      <c r="AB1391" s="4">
        <f t="shared" ref="AB1391:AB1462" si="1667">SUM(U1391:AA1391)</f>
        <v>0</v>
      </c>
      <c r="AC1391" s="3">
        <f t="shared" si="1630"/>
        <v>17</v>
      </c>
      <c r="AD1391" s="42">
        <f t="shared" si="1631"/>
        <v>20.669</v>
      </c>
      <c r="AE1391" s="3">
        <f t="shared" si="1632"/>
        <v>59</v>
      </c>
      <c r="AF1391" s="42">
        <f t="shared" si="1633"/>
        <v>48.531999999999996</v>
      </c>
      <c r="AJ1391" s="3">
        <v>9</v>
      </c>
      <c r="AL1391" t="s">
        <v>122</v>
      </c>
    </row>
    <row r="1392" spans="1:38" x14ac:dyDescent="0.2">
      <c r="B1392" s="4">
        <v>8</v>
      </c>
      <c r="C1392" s="13" t="s">
        <v>1742</v>
      </c>
      <c r="D1392" s="29">
        <v>1588188</v>
      </c>
      <c r="E1392" s="29">
        <v>6632385</v>
      </c>
      <c r="F1392" s="23">
        <v>17</v>
      </c>
      <c r="G1392" s="10">
        <v>22</v>
      </c>
      <c r="H1392" s="38">
        <v>34.5</v>
      </c>
      <c r="I1392" s="8">
        <v>59</v>
      </c>
      <c r="J1392" s="8">
        <v>48</v>
      </c>
      <c r="K1392" s="17">
        <v>5.82</v>
      </c>
      <c r="L1392" s="20">
        <f t="shared" si="1663"/>
        <v>17.376249999999999</v>
      </c>
      <c r="M1392" s="20">
        <f t="shared" si="1664"/>
        <v>59.801616666666668</v>
      </c>
      <c r="N1392" s="16">
        <f t="shared" si="1665"/>
        <v>91399.928062729305</v>
      </c>
      <c r="O1392" s="16">
        <f t="shared" si="1666"/>
        <v>110906.44985350173</v>
      </c>
      <c r="P1392" s="22">
        <f t="shared" si="1653"/>
        <v>1.9585795873540601</v>
      </c>
      <c r="Q1392" s="11">
        <f t="shared" si="1654"/>
        <v>7051.6881026849333</v>
      </c>
      <c r="R1392" s="7">
        <f t="shared" si="1662"/>
        <v>1372</v>
      </c>
      <c r="S1392" s="11">
        <f t="shared" si="1655"/>
        <v>8367.4549789876619</v>
      </c>
      <c r="T1392" s="11">
        <f t="shared" si="1656"/>
        <v>10877.69147268396</v>
      </c>
      <c r="AB1392" s="4">
        <f t="shared" si="1667"/>
        <v>0</v>
      </c>
      <c r="AC1392" s="3">
        <f t="shared" si="1630"/>
        <v>17</v>
      </c>
      <c r="AD1392" s="42">
        <f t="shared" si="1631"/>
        <v>22.574999999999999</v>
      </c>
      <c r="AE1392" s="3">
        <f t="shared" si="1632"/>
        <v>59</v>
      </c>
      <c r="AF1392" s="42">
        <f t="shared" si="1633"/>
        <v>48.097000000000001</v>
      </c>
      <c r="AJ1392" s="3">
        <v>9</v>
      </c>
      <c r="AK1392" s="57" t="s">
        <v>2296</v>
      </c>
      <c r="AL1392" t="s">
        <v>461</v>
      </c>
    </row>
    <row r="1393" spans="1:38" x14ac:dyDescent="0.2">
      <c r="B1393" s="4">
        <v>9</v>
      </c>
      <c r="C1393" s="13" t="s">
        <v>1743</v>
      </c>
      <c r="D1393" s="29">
        <v>1587808</v>
      </c>
      <c r="E1393" s="29">
        <v>6631388</v>
      </c>
      <c r="F1393" s="23">
        <v>17</v>
      </c>
      <c r="G1393" s="10">
        <v>22</v>
      </c>
      <c r="H1393" s="38">
        <v>8.6999999999999993</v>
      </c>
      <c r="I1393" s="8">
        <v>59</v>
      </c>
      <c r="J1393" s="8">
        <v>47</v>
      </c>
      <c r="K1393" s="17">
        <v>33.96</v>
      </c>
      <c r="L1393" s="20">
        <f t="shared" si="1663"/>
        <v>17.369083333333332</v>
      </c>
      <c r="M1393" s="20">
        <f t="shared" si="1664"/>
        <v>59.792766666666665</v>
      </c>
      <c r="N1393" s="16">
        <f t="shared" si="1665"/>
        <v>91415.762681776527</v>
      </c>
      <c r="O1393" s="16">
        <f t="shared" si="1666"/>
        <v>110906.1909941169</v>
      </c>
      <c r="P1393" s="22">
        <f t="shared" si="1653"/>
        <v>1.066962511056504</v>
      </c>
      <c r="Q1393" s="11">
        <f t="shared" si="1654"/>
        <v>7052.75506519599</v>
      </c>
      <c r="R1393" s="7">
        <f t="shared" si="1662"/>
        <v>1373</v>
      </c>
      <c r="S1393" s="11">
        <f t="shared" si="1655"/>
        <v>8362.6258165615964</v>
      </c>
      <c r="T1393" s="11">
        <f t="shared" si="1656"/>
        <v>10871.413561530077</v>
      </c>
      <c r="U1393" s="4">
        <v>9</v>
      </c>
      <c r="V1393" s="4">
        <v>7</v>
      </c>
      <c r="AB1393" s="4">
        <f t="shared" si="1667"/>
        <v>16</v>
      </c>
      <c r="AC1393" s="3">
        <f t="shared" ref="AC1393:AC1467" si="1668">F1393</f>
        <v>17</v>
      </c>
      <c r="AD1393" s="42">
        <f t="shared" ref="AD1393:AD1467" si="1669">G1393+H1393/60</f>
        <v>22.145</v>
      </c>
      <c r="AE1393" s="3">
        <f t="shared" ref="AE1393:AE1467" si="1670">I1393</f>
        <v>59</v>
      </c>
      <c r="AF1393" s="42">
        <f t="shared" ref="AF1393:AF1467" si="1671">J1393+K1393/60</f>
        <v>47.566000000000003</v>
      </c>
      <c r="AJ1393" s="3">
        <v>9</v>
      </c>
      <c r="AK1393" s="3">
        <v>1</v>
      </c>
      <c r="AL1393" t="s">
        <v>415</v>
      </c>
    </row>
    <row r="1394" spans="1:38" x14ac:dyDescent="0.2">
      <c r="B1394" s="4">
        <v>9</v>
      </c>
      <c r="C1394" s="13" t="s">
        <v>2875</v>
      </c>
      <c r="D1394" s="29">
        <v>1587770</v>
      </c>
      <c r="E1394" s="29">
        <v>6631289</v>
      </c>
      <c r="F1394" s="23"/>
      <c r="G1394" s="10"/>
      <c r="H1394" s="38"/>
      <c r="I1394" s="8"/>
      <c r="J1394" s="8"/>
      <c r="K1394" s="17"/>
      <c r="L1394" s="20"/>
      <c r="M1394" s="20"/>
      <c r="N1394" s="16"/>
      <c r="O1394" s="16"/>
      <c r="P1394" s="22">
        <f t="shared" si="1653"/>
        <v>0.10604244433244643</v>
      </c>
      <c r="Q1394" s="11">
        <f t="shared" si="1654"/>
        <v>7052.8611076403222</v>
      </c>
      <c r="R1394" s="7">
        <f t="shared" si="1662"/>
        <v>1374</v>
      </c>
      <c r="S1394" s="11">
        <f t="shared" si="1655"/>
        <v>8356.6651260832932</v>
      </c>
      <c r="T1394" s="11">
        <f t="shared" si="1656"/>
        <v>10863.664663908281</v>
      </c>
      <c r="AB1394" s="4">
        <f t="shared" ref="AB1394" si="1672">SUM(U1394:AA1394)</f>
        <v>0</v>
      </c>
      <c r="AC1394" s="3">
        <f t="shared" ref="AC1394" si="1673">F1394</f>
        <v>0</v>
      </c>
      <c r="AD1394" s="42">
        <f t="shared" ref="AD1394" si="1674">G1394+H1394/60</f>
        <v>0</v>
      </c>
      <c r="AE1394" s="3">
        <f t="shared" ref="AE1394" si="1675">I1394</f>
        <v>0</v>
      </c>
      <c r="AF1394" s="42">
        <f t="shared" ref="AF1394" si="1676">J1394+K1394/60</f>
        <v>0</v>
      </c>
      <c r="AJ1394" s="3">
        <v>9</v>
      </c>
      <c r="AK1394" s="3">
        <v>1</v>
      </c>
      <c r="AL1394" t="s">
        <v>415</v>
      </c>
    </row>
    <row r="1395" spans="1:38" x14ac:dyDescent="0.2">
      <c r="B1395" s="4">
        <v>7</v>
      </c>
      <c r="C1395" s="13" t="s">
        <v>1744</v>
      </c>
      <c r="D1395" s="29">
        <v>1586700</v>
      </c>
      <c r="E1395" s="29">
        <v>6630035</v>
      </c>
      <c r="F1395" s="23">
        <v>17</v>
      </c>
      <c r="G1395" s="10">
        <v>20</v>
      </c>
      <c r="H1395" s="38">
        <v>55.62</v>
      </c>
      <c r="I1395" s="8">
        <v>59</v>
      </c>
      <c r="J1395" s="8">
        <v>46</v>
      </c>
      <c r="K1395" s="17">
        <v>51.06</v>
      </c>
      <c r="L1395" s="20">
        <f t="shared" si="1663"/>
        <v>17.348783333333333</v>
      </c>
      <c r="M1395" s="20">
        <f t="shared" si="1664"/>
        <v>59.780850000000001</v>
      </c>
      <c r="N1395" s="16">
        <f t="shared" si="1665"/>
        <v>91458.863109516809</v>
      </c>
      <c r="O1395" s="16">
        <f t="shared" si="1666"/>
        <v>110905.6662794189</v>
      </c>
      <c r="P1395" s="22">
        <f t="shared" si="1653"/>
        <v>1.6484586740346268</v>
      </c>
      <c r="Q1395" s="11">
        <f t="shared" si="1654"/>
        <v>7054.5095663143566</v>
      </c>
      <c r="R1395" s="7">
        <f t="shared" si="1662"/>
        <v>1375</v>
      </c>
      <c r="S1395" s="11">
        <f t="shared" si="1655"/>
        <v>8352.5393265161983</v>
      </c>
      <c r="T1395" s="11">
        <f t="shared" si="1656"/>
        <v>10858.301124471058</v>
      </c>
      <c r="AB1395" s="4">
        <f t="shared" si="1667"/>
        <v>0</v>
      </c>
      <c r="AC1395" s="3">
        <f t="shared" si="1668"/>
        <v>17</v>
      </c>
      <c r="AD1395" s="42">
        <f t="shared" si="1669"/>
        <v>20.927</v>
      </c>
      <c r="AE1395" s="3">
        <f t="shared" si="1670"/>
        <v>59</v>
      </c>
      <c r="AF1395" s="42">
        <f t="shared" si="1671"/>
        <v>46.850999999999999</v>
      </c>
      <c r="AJ1395" s="3">
        <v>7</v>
      </c>
      <c r="AL1395" t="s">
        <v>262</v>
      </c>
    </row>
    <row r="1396" spans="1:38" x14ac:dyDescent="0.2">
      <c r="A1396" s="4">
        <v>1</v>
      </c>
      <c r="B1396" s="4">
        <v>9</v>
      </c>
      <c r="C1396" s="13" t="s">
        <v>1745</v>
      </c>
      <c r="D1396" s="29">
        <v>1588959</v>
      </c>
      <c r="E1396" s="29">
        <v>6628609</v>
      </c>
      <c r="F1396" s="23">
        <v>17</v>
      </c>
      <c r="G1396" s="10">
        <v>23</v>
      </c>
      <c r="H1396" s="38">
        <v>18.18</v>
      </c>
      <c r="I1396" s="8">
        <v>59</v>
      </c>
      <c r="J1396" s="8">
        <v>46</v>
      </c>
      <c r="K1396" s="17">
        <v>3.3</v>
      </c>
      <c r="L1396" s="20">
        <f t="shared" si="1663"/>
        <v>17.388383333333334</v>
      </c>
      <c r="M1396" s="20">
        <f t="shared" si="1664"/>
        <v>59.767583333333334</v>
      </c>
      <c r="N1396" s="16">
        <f t="shared" si="1665"/>
        <v>91380.490614902854</v>
      </c>
      <c r="O1396" s="16">
        <f t="shared" si="1666"/>
        <v>110906.42502694465</v>
      </c>
      <c r="P1396" s="22">
        <f t="shared" si="1653"/>
        <v>2.6714335103086508</v>
      </c>
      <c r="Q1396" s="11">
        <f t="shared" si="1654"/>
        <v>7057.1809998246654</v>
      </c>
      <c r="R1396" s="7">
        <f t="shared" si="1662"/>
        <v>1376</v>
      </c>
      <c r="S1396" s="11">
        <f t="shared" si="1655"/>
        <v>8349.6298457227876</v>
      </c>
      <c r="T1396" s="11">
        <f t="shared" si="1656"/>
        <v>10854.518799439624</v>
      </c>
      <c r="U1396" s="4">
        <v>8</v>
      </c>
      <c r="AB1396" s="4">
        <f t="shared" si="1667"/>
        <v>8</v>
      </c>
      <c r="AC1396" s="3">
        <f t="shared" si="1668"/>
        <v>17</v>
      </c>
      <c r="AD1396" s="42">
        <f t="shared" si="1669"/>
        <v>23.303000000000001</v>
      </c>
      <c r="AE1396" s="3">
        <f t="shared" si="1670"/>
        <v>59</v>
      </c>
      <c r="AF1396" s="42">
        <f t="shared" si="1671"/>
        <v>46.055</v>
      </c>
      <c r="AG1396" s="4">
        <v>1</v>
      </c>
      <c r="AJ1396" s="3">
        <v>9</v>
      </c>
      <c r="AK1396" s="3">
        <v>1</v>
      </c>
      <c r="AL1396" t="s">
        <v>2716</v>
      </c>
    </row>
    <row r="1397" spans="1:38" x14ac:dyDescent="0.2">
      <c r="B1397" s="4">
        <v>7</v>
      </c>
      <c r="C1397" s="13" t="s">
        <v>1746</v>
      </c>
      <c r="D1397" s="29">
        <v>1589289</v>
      </c>
      <c r="E1397" s="29">
        <v>6628672</v>
      </c>
      <c r="F1397" s="23">
        <v>17</v>
      </c>
      <c r="G1397" s="10">
        <v>23</v>
      </c>
      <c r="H1397" s="38">
        <v>39.4</v>
      </c>
      <c r="I1397" s="8">
        <v>59</v>
      </c>
      <c r="J1397" s="8">
        <v>46</v>
      </c>
      <c r="K1397" s="17">
        <v>5.0999999999999996</v>
      </c>
      <c r="L1397" s="20">
        <f t="shared" si="1663"/>
        <v>17.394277777777777</v>
      </c>
      <c r="M1397" s="20">
        <f t="shared" si="1664"/>
        <v>59.768083333333337</v>
      </c>
      <c r="N1397" s="16">
        <f t="shared" si="1665"/>
        <v>91368.496025193468</v>
      </c>
      <c r="O1397" s="16">
        <f t="shared" si="1666"/>
        <v>110906.5512947964</v>
      </c>
      <c r="P1397" s="22">
        <f t="shared" si="1653"/>
        <v>0.33595981902602579</v>
      </c>
      <c r="Q1397" s="11">
        <f t="shared" si="1654"/>
        <v>7057.5169596436917</v>
      </c>
      <c r="R1397" s="7">
        <f t="shared" si="1662"/>
        <v>1377</v>
      </c>
      <c r="S1397" s="11">
        <f t="shared" si="1655"/>
        <v>8343.9634061727884</v>
      </c>
      <c r="T1397" s="11">
        <f t="shared" si="1656"/>
        <v>10847.152428024625</v>
      </c>
      <c r="V1397" s="4">
        <v>9</v>
      </c>
      <c r="AB1397" s="4">
        <f t="shared" si="1667"/>
        <v>9</v>
      </c>
      <c r="AC1397" s="3">
        <f t="shared" si="1668"/>
        <v>17</v>
      </c>
      <c r="AD1397" s="42">
        <f t="shared" si="1669"/>
        <v>23.656666666666666</v>
      </c>
      <c r="AE1397" s="3">
        <f t="shared" si="1670"/>
        <v>59</v>
      </c>
      <c r="AF1397" s="42">
        <f t="shared" si="1671"/>
        <v>46.085000000000001</v>
      </c>
      <c r="AJ1397" s="3">
        <v>7</v>
      </c>
      <c r="AK1397" s="57" t="s">
        <v>2998</v>
      </c>
      <c r="AL1397" t="s">
        <v>2715</v>
      </c>
    </row>
    <row r="1398" spans="1:38" x14ac:dyDescent="0.2">
      <c r="B1398" s="4">
        <v>9</v>
      </c>
      <c r="C1398" s="13" t="s">
        <v>1901</v>
      </c>
      <c r="D1398" s="29">
        <v>1589900</v>
      </c>
      <c r="E1398" s="29">
        <v>6626075</v>
      </c>
      <c r="F1398" s="23">
        <v>17</v>
      </c>
      <c r="G1398" s="10">
        <v>24</v>
      </c>
      <c r="H1398" s="38">
        <v>14.52</v>
      </c>
      <c r="I1398" s="8">
        <v>59</v>
      </c>
      <c r="J1398" s="8">
        <v>44</v>
      </c>
      <c r="K1398" s="17">
        <v>40.74</v>
      </c>
      <c r="L1398" s="20">
        <f t="shared" si="1663"/>
        <v>17.404033333333334</v>
      </c>
      <c r="M1398" s="20">
        <f t="shared" si="1664"/>
        <v>59.74465</v>
      </c>
      <c r="N1398" s="16">
        <f t="shared" si="1665"/>
        <v>91352.387664928232</v>
      </c>
      <c r="O1398" s="16">
        <f t="shared" si="1666"/>
        <v>110906.58326728837</v>
      </c>
      <c r="P1398" s="22">
        <f t="shared" si="1653"/>
        <v>2.6679074196830741</v>
      </c>
      <c r="Q1398" s="11">
        <f t="shared" si="1654"/>
        <v>7060.1848670633744</v>
      </c>
      <c r="R1398" s="7">
        <f t="shared" si="1662"/>
        <v>1378</v>
      </c>
      <c r="S1398" s="11">
        <f t="shared" si="1655"/>
        <v>8341.0602057904016</v>
      </c>
      <c r="T1398" s="11">
        <f t="shared" si="1656"/>
        <v>10843.378267527523</v>
      </c>
      <c r="AB1398" s="4">
        <f t="shared" ref="AB1398:AB1404" si="1677">SUM(U1398:AA1398)</f>
        <v>0</v>
      </c>
      <c r="AC1398" s="3">
        <f t="shared" si="1668"/>
        <v>17</v>
      </c>
      <c r="AD1398" s="42">
        <f t="shared" si="1669"/>
        <v>24.242000000000001</v>
      </c>
      <c r="AE1398" s="3">
        <f t="shared" si="1670"/>
        <v>59</v>
      </c>
      <c r="AF1398" s="42">
        <f t="shared" si="1671"/>
        <v>44.679000000000002</v>
      </c>
      <c r="AJ1398" s="3">
        <v>7</v>
      </c>
      <c r="AL1398" t="s">
        <v>524</v>
      </c>
    </row>
    <row r="1399" spans="1:38" x14ac:dyDescent="0.2">
      <c r="B1399" s="4">
        <v>9</v>
      </c>
      <c r="C1399" s="13" t="s">
        <v>1902</v>
      </c>
      <c r="D1399" s="29">
        <v>1590017</v>
      </c>
      <c r="E1399" s="29">
        <v>6625872</v>
      </c>
      <c r="F1399" s="23">
        <v>17</v>
      </c>
      <c r="G1399" s="10">
        <v>24</v>
      </c>
      <c r="H1399" s="38">
        <v>21.7</v>
      </c>
      <c r="I1399" s="8">
        <v>59</v>
      </c>
      <c r="J1399" s="8">
        <v>44</v>
      </c>
      <c r="K1399" s="17">
        <v>34.1</v>
      </c>
      <c r="L1399" s="20">
        <f t="shared" si="1663"/>
        <v>17.406027777777776</v>
      </c>
      <c r="M1399" s="20">
        <f t="shared" si="1664"/>
        <v>59.742805555555556</v>
      </c>
      <c r="N1399" s="16">
        <f t="shared" si="1665"/>
        <v>91348.64199343459</v>
      </c>
      <c r="O1399" s="16">
        <f t="shared" si="1666"/>
        <v>110906.60939648242</v>
      </c>
      <c r="P1399" s="22">
        <f t="shared" si="1653"/>
        <v>0.23430322234233142</v>
      </c>
      <c r="Q1399" s="11">
        <f t="shared" si="1654"/>
        <v>7060.419170285717</v>
      </c>
      <c r="R1399" s="7">
        <f t="shared" si="1662"/>
        <v>1379</v>
      </c>
      <c r="S1399" s="11">
        <f t="shared" si="1655"/>
        <v>8335.2881865302024</v>
      </c>
      <c r="T1399" s="11">
        <f t="shared" si="1656"/>
        <v>10835.874642489263</v>
      </c>
      <c r="AB1399" s="4">
        <f t="shared" si="1677"/>
        <v>0</v>
      </c>
      <c r="AC1399" s="3">
        <f t="shared" ref="AC1399:AC1404" si="1678">F1399</f>
        <v>17</v>
      </c>
      <c r="AD1399" s="42">
        <f t="shared" ref="AD1399:AD1404" si="1679">G1399+H1399/60</f>
        <v>24.361666666666668</v>
      </c>
      <c r="AE1399" s="3">
        <f t="shared" ref="AE1399:AE1404" si="1680">I1399</f>
        <v>59</v>
      </c>
      <c r="AF1399" s="42">
        <f t="shared" ref="AF1399:AF1404" si="1681">J1399+K1399/60</f>
        <v>44.568333333333335</v>
      </c>
      <c r="AJ1399" s="3">
        <v>9</v>
      </c>
      <c r="AL1399" t="s">
        <v>524</v>
      </c>
    </row>
    <row r="1400" spans="1:38" x14ac:dyDescent="0.2">
      <c r="A1400" s="4">
        <v>1</v>
      </c>
      <c r="B1400" s="4">
        <v>8</v>
      </c>
      <c r="C1400" s="13" t="s">
        <v>1903</v>
      </c>
      <c r="D1400" s="29">
        <v>1593163</v>
      </c>
      <c r="E1400" s="29">
        <v>6625253</v>
      </c>
      <c r="F1400" s="23">
        <v>17</v>
      </c>
      <c r="G1400" s="10">
        <v>27</v>
      </c>
      <c r="H1400" s="38">
        <v>42.1</v>
      </c>
      <c r="I1400" s="8">
        <v>59</v>
      </c>
      <c r="J1400" s="8">
        <v>44</v>
      </c>
      <c r="K1400" s="17">
        <v>11.6</v>
      </c>
      <c r="L1400" s="20">
        <f t="shared" si="1663"/>
        <v>17.461694444444444</v>
      </c>
      <c r="M1400" s="20">
        <f t="shared" si="1664"/>
        <v>59.736555555555555</v>
      </c>
      <c r="N1400" s="16">
        <f t="shared" si="1665"/>
        <v>91237.594671511135</v>
      </c>
      <c r="O1400" s="16">
        <f t="shared" si="1666"/>
        <v>110907.85095298059</v>
      </c>
      <c r="P1400" s="22">
        <f t="shared" si="1653"/>
        <v>3.2063182936196464</v>
      </c>
      <c r="Q1400" s="11">
        <f t="shared" si="1654"/>
        <v>7063.6254885793369</v>
      </c>
      <c r="R1400" s="7">
        <f t="shared" si="1662"/>
        <v>1380</v>
      </c>
      <c r="S1400" s="11">
        <f t="shared" si="1655"/>
        <v>8333.0306488457682</v>
      </c>
      <c r="T1400" s="11">
        <f t="shared" si="1656"/>
        <v>10832.939843499498</v>
      </c>
      <c r="AB1400" s="4">
        <f t="shared" si="1677"/>
        <v>0</v>
      </c>
      <c r="AC1400" s="3">
        <f t="shared" si="1678"/>
        <v>17</v>
      </c>
      <c r="AD1400" s="42">
        <f t="shared" si="1679"/>
        <v>27.701666666666668</v>
      </c>
      <c r="AE1400" s="3">
        <f t="shared" si="1680"/>
        <v>59</v>
      </c>
      <c r="AF1400" s="42">
        <f t="shared" si="1681"/>
        <v>44.193333333333335</v>
      </c>
      <c r="AJ1400" s="3">
        <v>9</v>
      </c>
      <c r="AL1400" t="s">
        <v>257</v>
      </c>
    </row>
    <row r="1401" spans="1:38" x14ac:dyDescent="0.2">
      <c r="A1401" s="4">
        <v>1</v>
      </c>
      <c r="B1401" s="4">
        <v>9</v>
      </c>
      <c r="C1401" s="13" t="s">
        <v>1904</v>
      </c>
      <c r="D1401" s="8">
        <v>1592800</v>
      </c>
      <c r="E1401" s="8">
        <v>6626075</v>
      </c>
      <c r="F1401" s="23">
        <v>17</v>
      </c>
      <c r="G1401" s="10">
        <v>27</v>
      </c>
      <c r="H1401" s="38">
        <v>20.16</v>
      </c>
      <c r="I1401" s="8">
        <v>59</v>
      </c>
      <c r="J1401" s="8">
        <v>44</v>
      </c>
      <c r="K1401" s="17">
        <v>38.4</v>
      </c>
      <c r="L1401" s="20">
        <f t="shared" si="1663"/>
        <v>17.4556</v>
      </c>
      <c r="M1401" s="20">
        <f t="shared" si="1664"/>
        <v>59.744</v>
      </c>
      <c r="N1401" s="16">
        <f t="shared" si="1665"/>
        <v>91248.653727170647</v>
      </c>
      <c r="O1401" s="16">
        <f t="shared" si="1666"/>
        <v>110907.78990358865</v>
      </c>
      <c r="P1401" s="22">
        <f t="shared" si="1653"/>
        <v>0.89858388590047611</v>
      </c>
      <c r="Q1401" s="11">
        <f t="shared" si="1654"/>
        <v>7064.5240724652376</v>
      </c>
      <c r="R1401" s="7">
        <f t="shared" si="1662"/>
        <v>1381</v>
      </c>
      <c r="S1401" s="11">
        <f t="shared" si="1655"/>
        <v>8328.0558942602511</v>
      </c>
      <c r="T1401" s="11">
        <f t="shared" si="1656"/>
        <v>10826.472662538326</v>
      </c>
      <c r="AB1401" s="4">
        <f t="shared" si="1677"/>
        <v>0</v>
      </c>
      <c r="AC1401" s="3">
        <f t="shared" si="1678"/>
        <v>17</v>
      </c>
      <c r="AD1401" s="42">
        <f t="shared" si="1679"/>
        <v>27.335999999999999</v>
      </c>
      <c r="AE1401" s="3">
        <f t="shared" si="1680"/>
        <v>59</v>
      </c>
      <c r="AF1401" s="42">
        <f t="shared" si="1681"/>
        <v>44.64</v>
      </c>
      <c r="AJ1401" s="3">
        <v>9</v>
      </c>
      <c r="AK1401" s="3">
        <v>1</v>
      </c>
      <c r="AL1401" t="s">
        <v>320</v>
      </c>
    </row>
    <row r="1402" spans="1:38" x14ac:dyDescent="0.2">
      <c r="B1402" s="4">
        <v>9</v>
      </c>
      <c r="C1402" s="13" t="s">
        <v>1905</v>
      </c>
      <c r="D1402" s="8">
        <v>1592550</v>
      </c>
      <c r="E1402" s="8">
        <v>6626591</v>
      </c>
      <c r="F1402" s="23">
        <v>17</v>
      </c>
      <c r="G1402" s="10">
        <v>27</v>
      </c>
      <c r="H1402" s="38">
        <v>4.8600000000000003</v>
      </c>
      <c r="I1402" s="8">
        <v>59</v>
      </c>
      <c r="J1402" s="8">
        <v>44</v>
      </c>
      <c r="K1402" s="17">
        <v>53.94</v>
      </c>
      <c r="L1402" s="20">
        <f t="shared" si="1663"/>
        <v>17.451350000000001</v>
      </c>
      <c r="M1402" s="20">
        <f t="shared" si="1664"/>
        <v>59.748316666666668</v>
      </c>
      <c r="N1402" s="16">
        <f t="shared" si="1665"/>
        <v>91256.550352838021</v>
      </c>
      <c r="O1402" s="16">
        <f t="shared" si="1666"/>
        <v>110908.41331931527</v>
      </c>
      <c r="P1402" s="22">
        <f t="shared" si="1653"/>
        <v>0.57337247928375501</v>
      </c>
      <c r="Q1402" s="11">
        <f t="shared" si="1654"/>
        <v>7065.0974449445212</v>
      </c>
      <c r="R1402" s="7">
        <f t="shared" si="1662"/>
        <v>1382</v>
      </c>
      <c r="S1402" s="11">
        <f t="shared" si="1655"/>
        <v>8322.7052390518675</v>
      </c>
      <c r="T1402" s="11">
        <f t="shared" si="1656"/>
        <v>10819.516810767429</v>
      </c>
      <c r="AB1402" s="4">
        <f t="shared" si="1677"/>
        <v>0</v>
      </c>
      <c r="AC1402" s="3">
        <f t="shared" si="1678"/>
        <v>17</v>
      </c>
      <c r="AD1402" s="42">
        <f t="shared" si="1679"/>
        <v>27.081</v>
      </c>
      <c r="AE1402" s="3">
        <f t="shared" si="1680"/>
        <v>59</v>
      </c>
      <c r="AF1402" s="42">
        <f t="shared" si="1681"/>
        <v>44.899000000000001</v>
      </c>
      <c r="AJ1402" s="3">
        <v>9</v>
      </c>
      <c r="AK1402" s="3">
        <v>1</v>
      </c>
      <c r="AL1402" t="s">
        <v>160</v>
      </c>
    </row>
    <row r="1403" spans="1:38" x14ac:dyDescent="0.2">
      <c r="B1403" s="4">
        <v>9</v>
      </c>
      <c r="C1403" s="13" t="s">
        <v>1906</v>
      </c>
      <c r="D1403" s="8">
        <v>1591300</v>
      </c>
      <c r="E1403" s="8">
        <v>6628000</v>
      </c>
      <c r="F1403" s="23">
        <v>17</v>
      </c>
      <c r="G1403" s="10">
        <v>25</v>
      </c>
      <c r="H1403" s="38">
        <v>47.16</v>
      </c>
      <c r="I1403" s="8">
        <v>59</v>
      </c>
      <c r="J1403" s="8">
        <v>45</v>
      </c>
      <c r="K1403" s="17">
        <v>41.82</v>
      </c>
      <c r="L1403" s="20">
        <f t="shared" si="1663"/>
        <v>17.429766666666666</v>
      </c>
      <c r="M1403" s="20">
        <f t="shared" si="1664"/>
        <v>59.761616666666669</v>
      </c>
      <c r="N1403" s="16">
        <f t="shared" si="1665"/>
        <v>91297.837224824209</v>
      </c>
      <c r="O1403" s="16">
        <f t="shared" si="1666"/>
        <v>110907.30756112409</v>
      </c>
      <c r="P1403" s="22">
        <f t="shared" si="1653"/>
        <v>1.8835554146347806</v>
      </c>
      <c r="Q1403" s="11">
        <f t="shared" si="1654"/>
        <v>7066.9810003591556</v>
      </c>
      <c r="R1403" s="7">
        <f t="shared" si="1662"/>
        <v>1383</v>
      </c>
      <c r="S1403" s="11">
        <f t="shared" si="1655"/>
        <v>8318.9046049057888</v>
      </c>
      <c r="T1403" s="11">
        <f t="shared" si="1656"/>
        <v>10814.575986377526</v>
      </c>
      <c r="AB1403" s="4">
        <f t="shared" si="1677"/>
        <v>0</v>
      </c>
      <c r="AC1403" s="3">
        <f t="shared" si="1678"/>
        <v>17</v>
      </c>
      <c r="AD1403" s="42">
        <f t="shared" si="1679"/>
        <v>25.786000000000001</v>
      </c>
      <c r="AE1403" s="3">
        <f t="shared" si="1680"/>
        <v>59</v>
      </c>
      <c r="AF1403" s="42">
        <f t="shared" si="1681"/>
        <v>45.697000000000003</v>
      </c>
      <c r="AJ1403" s="3">
        <v>7</v>
      </c>
      <c r="AK1403" s="3">
        <v>1</v>
      </c>
      <c r="AL1403" t="s">
        <v>2717</v>
      </c>
    </row>
    <row r="1404" spans="1:38" x14ac:dyDescent="0.2">
      <c r="B1404" s="4">
        <v>9</v>
      </c>
      <c r="C1404" s="13" t="s">
        <v>1907</v>
      </c>
      <c r="D1404" s="8">
        <v>1590925</v>
      </c>
      <c r="E1404" s="8">
        <v>6628225</v>
      </c>
      <c r="F1404" s="23">
        <v>17</v>
      </c>
      <c r="G1404" s="10">
        <v>25</v>
      </c>
      <c r="H1404" s="38">
        <v>23.52</v>
      </c>
      <c r="I1404" s="8">
        <v>59</v>
      </c>
      <c r="J1404" s="8">
        <v>45</v>
      </c>
      <c r="K1404" s="17">
        <v>49.38</v>
      </c>
      <c r="L1404" s="20">
        <f t="shared" si="1663"/>
        <v>17.423200000000001</v>
      </c>
      <c r="M1404" s="20">
        <f t="shared" si="1664"/>
        <v>59.763716666666667</v>
      </c>
      <c r="N1404" s="16">
        <f t="shared" si="1665"/>
        <v>91310.723632857334</v>
      </c>
      <c r="O1404" s="16">
        <f t="shared" si="1666"/>
        <v>110907.17528444655</v>
      </c>
      <c r="P1404" s="22">
        <f t="shared" si="1653"/>
        <v>0.43732139211339749</v>
      </c>
      <c r="Q1404" s="11">
        <f t="shared" si="1654"/>
        <v>7067.4183217512691</v>
      </c>
      <c r="R1404" s="7">
        <f t="shared" si="1662"/>
        <v>1384</v>
      </c>
      <c r="S1404" s="11">
        <f t="shared" si="1655"/>
        <v>8313.4082570889204</v>
      </c>
      <c r="T1404" s="11">
        <f t="shared" si="1656"/>
        <v>10807.430734215597</v>
      </c>
      <c r="AB1404" s="4">
        <f t="shared" si="1677"/>
        <v>0</v>
      </c>
      <c r="AC1404" s="3">
        <f t="shared" si="1678"/>
        <v>17</v>
      </c>
      <c r="AD1404" s="42">
        <f t="shared" si="1679"/>
        <v>25.391999999999999</v>
      </c>
      <c r="AE1404" s="3">
        <f t="shared" si="1680"/>
        <v>59</v>
      </c>
      <c r="AF1404" s="42">
        <f t="shared" si="1681"/>
        <v>45.823</v>
      </c>
      <c r="AJ1404" s="3">
        <v>9</v>
      </c>
      <c r="AK1404" s="3">
        <v>1</v>
      </c>
      <c r="AL1404" t="s">
        <v>2718</v>
      </c>
    </row>
    <row r="1405" spans="1:38" x14ac:dyDescent="0.2">
      <c r="B1405" s="4">
        <v>9</v>
      </c>
      <c r="C1405" s="13" t="s">
        <v>1747</v>
      </c>
      <c r="D1405" s="8">
        <v>1590400</v>
      </c>
      <c r="E1405" s="8">
        <v>6628775</v>
      </c>
      <c r="F1405" s="23">
        <v>17</v>
      </c>
      <c r="G1405" s="10">
        <v>24</v>
      </c>
      <c r="H1405" s="38">
        <v>50.76</v>
      </c>
      <c r="I1405" s="8">
        <v>59</v>
      </c>
      <c r="J1405" s="8">
        <v>46</v>
      </c>
      <c r="K1405" s="17">
        <v>7.56</v>
      </c>
      <c r="L1405" s="20">
        <f t="shared" si="1663"/>
        <v>17.414100000000001</v>
      </c>
      <c r="M1405" s="20">
        <f t="shared" si="1664"/>
        <v>59.768766666666664</v>
      </c>
      <c r="N1405" s="16">
        <f t="shared" si="1665"/>
        <v>91328.291441992405</v>
      </c>
      <c r="O1405" s="16">
        <f t="shared" si="1666"/>
        <v>110907.00661382228</v>
      </c>
      <c r="P1405" s="22">
        <f t="shared" si="1653"/>
        <v>0.76034531628727742</v>
      </c>
      <c r="Q1405" s="11">
        <f t="shared" si="1654"/>
        <v>7068.1786670675565</v>
      </c>
      <c r="R1405" s="7">
        <f t="shared" si="1662"/>
        <v>1385</v>
      </c>
      <c r="S1405" s="11">
        <f t="shared" si="1655"/>
        <v>8308.2995451162333</v>
      </c>
      <c r="T1405" s="11">
        <f t="shared" si="1656"/>
        <v>10800.789408651104</v>
      </c>
      <c r="V1405" s="4">
        <v>9</v>
      </c>
      <c r="AB1405" s="4">
        <f>SUM(U1405:AA1405)+15</f>
        <v>24</v>
      </c>
      <c r="AC1405" s="3">
        <f t="shared" si="1668"/>
        <v>17</v>
      </c>
      <c r="AD1405" s="42">
        <f t="shared" si="1669"/>
        <v>24.846</v>
      </c>
      <c r="AE1405" s="3">
        <f t="shared" si="1670"/>
        <v>59</v>
      </c>
      <c r="AF1405" s="42">
        <f t="shared" si="1671"/>
        <v>46.125999999999998</v>
      </c>
      <c r="AJ1405" s="3">
        <v>9</v>
      </c>
      <c r="AK1405" s="3">
        <v>1</v>
      </c>
      <c r="AL1405" t="s">
        <v>2719</v>
      </c>
    </row>
    <row r="1406" spans="1:38" x14ac:dyDescent="0.2">
      <c r="B1406" s="4">
        <v>9</v>
      </c>
      <c r="C1406" s="13" t="s">
        <v>1748</v>
      </c>
      <c r="D1406" s="8">
        <v>1590575</v>
      </c>
      <c r="E1406" s="8">
        <v>6630100</v>
      </c>
      <c r="F1406" s="23">
        <v>17</v>
      </c>
      <c r="G1406" s="10">
        <v>25</v>
      </c>
      <c r="H1406" s="38">
        <v>3.96</v>
      </c>
      <c r="I1406" s="8">
        <v>59</v>
      </c>
      <c r="J1406" s="8">
        <v>46</v>
      </c>
      <c r="K1406" s="17">
        <v>50.22</v>
      </c>
      <c r="L1406" s="20">
        <f t="shared" si="1663"/>
        <v>17.417766666666665</v>
      </c>
      <c r="M1406" s="20">
        <f t="shared" si="1664"/>
        <v>59.780616666666667</v>
      </c>
      <c r="N1406" s="16">
        <f t="shared" si="1665"/>
        <v>91319.112859857662</v>
      </c>
      <c r="O1406" s="16">
        <f t="shared" si="1666"/>
        <v>110907.18647097707</v>
      </c>
      <c r="P1406" s="22">
        <f t="shared" si="1653"/>
        <v>1.336506640462366</v>
      </c>
      <c r="Q1406" s="11">
        <f t="shared" si="1654"/>
        <v>7069.5151737080187</v>
      </c>
      <c r="R1406" s="7">
        <f t="shared" si="1662"/>
        <v>1386</v>
      </c>
      <c r="S1406" s="11">
        <f t="shared" si="1655"/>
        <v>8303.8749659427522</v>
      </c>
      <c r="T1406" s="11">
        <f t="shared" si="1656"/>
        <v>10795.037455725578</v>
      </c>
      <c r="U1406" s="4">
        <v>9</v>
      </c>
      <c r="AA1406" s="4">
        <v>9</v>
      </c>
      <c r="AB1406" s="4">
        <f t="shared" si="1667"/>
        <v>18</v>
      </c>
      <c r="AC1406" s="3">
        <f t="shared" si="1668"/>
        <v>17</v>
      </c>
      <c r="AD1406" s="42">
        <f t="shared" si="1669"/>
        <v>25.065999999999999</v>
      </c>
      <c r="AE1406" s="3">
        <f t="shared" si="1670"/>
        <v>59</v>
      </c>
      <c r="AF1406" s="42">
        <f t="shared" si="1671"/>
        <v>46.837000000000003</v>
      </c>
      <c r="AJ1406" s="3">
        <v>9</v>
      </c>
      <c r="AK1406" s="3">
        <v>1</v>
      </c>
      <c r="AL1406" t="s">
        <v>2720</v>
      </c>
    </row>
    <row r="1407" spans="1:38" x14ac:dyDescent="0.2">
      <c r="B1407" s="4">
        <v>7</v>
      </c>
      <c r="C1407" s="13" t="s">
        <v>1749</v>
      </c>
      <c r="D1407" s="29">
        <v>1591143</v>
      </c>
      <c r="E1407" s="29">
        <v>6631010</v>
      </c>
      <c r="F1407" s="23">
        <v>17</v>
      </c>
      <c r="G1407" s="10">
        <v>25</v>
      </c>
      <c r="H1407" s="38">
        <v>41.82</v>
      </c>
      <c r="I1407" s="8">
        <v>59</v>
      </c>
      <c r="J1407" s="8">
        <v>47</v>
      </c>
      <c r="K1407" s="17">
        <v>19.14</v>
      </c>
      <c r="L1407" s="20">
        <f t="shared" si="1663"/>
        <v>17.428283333333333</v>
      </c>
      <c r="M1407" s="20">
        <f t="shared" si="1664"/>
        <v>59.788649999999997</v>
      </c>
      <c r="N1407" s="16">
        <f t="shared" si="1665"/>
        <v>91296.599301709764</v>
      </c>
      <c r="O1407" s="16">
        <f t="shared" si="1666"/>
        <v>110907.50501976546</v>
      </c>
      <c r="P1407" s="22">
        <f t="shared" si="1653"/>
        <v>1.0727180431035921</v>
      </c>
      <c r="Q1407" s="11">
        <f t="shared" si="1654"/>
        <v>7070.5878917511227</v>
      </c>
      <c r="R1407" s="7">
        <f t="shared" si="1662"/>
        <v>1387</v>
      </c>
      <c r="S1407" s="11">
        <f t="shared" si="1655"/>
        <v>8299.1471433098977</v>
      </c>
      <c r="T1407" s="11">
        <f t="shared" si="1656"/>
        <v>10788.891286302867</v>
      </c>
      <c r="AB1407" s="4">
        <f t="shared" si="1667"/>
        <v>0</v>
      </c>
      <c r="AC1407" s="3">
        <f t="shared" si="1668"/>
        <v>17</v>
      </c>
      <c r="AD1407" s="42">
        <f t="shared" si="1669"/>
        <v>25.696999999999999</v>
      </c>
      <c r="AE1407" s="3">
        <f t="shared" si="1670"/>
        <v>59</v>
      </c>
      <c r="AF1407" s="42">
        <f t="shared" si="1671"/>
        <v>47.319000000000003</v>
      </c>
      <c r="AJ1407" s="3">
        <v>9</v>
      </c>
      <c r="AK1407" s="57" t="s">
        <v>2998</v>
      </c>
      <c r="AL1407" t="s">
        <v>526</v>
      </c>
    </row>
    <row r="1408" spans="1:38" x14ac:dyDescent="0.2">
      <c r="B1408" s="4">
        <v>9</v>
      </c>
      <c r="C1408" s="13" t="s">
        <v>1750</v>
      </c>
      <c r="D1408" s="29">
        <v>1593821</v>
      </c>
      <c r="E1408" s="29">
        <v>6633530</v>
      </c>
      <c r="F1408" s="23">
        <v>17</v>
      </c>
      <c r="G1408" s="10">
        <v>28</v>
      </c>
      <c r="H1408" s="38">
        <v>37.5</v>
      </c>
      <c r="I1408" s="8">
        <v>59</v>
      </c>
      <c r="J1408" s="8">
        <v>48</v>
      </c>
      <c r="K1408" s="17">
        <v>38.4</v>
      </c>
      <c r="L1408" s="20">
        <f t="shared" si="1663"/>
        <v>17.477083333333333</v>
      </c>
      <c r="M1408" s="20">
        <f t="shared" si="1664"/>
        <v>59.81066666666667</v>
      </c>
      <c r="N1408" s="16">
        <f t="shared" si="1665"/>
        <v>91194.907617117657</v>
      </c>
      <c r="O1408" s="16">
        <f t="shared" si="1666"/>
        <v>110908.81225199517</v>
      </c>
      <c r="P1408" s="22">
        <f t="shared" si="1653"/>
        <v>3.6772386378912096</v>
      </c>
      <c r="Q1408" s="11">
        <f t="shared" si="1654"/>
        <v>7074.2651303890143</v>
      </c>
      <c r="R1408" s="7">
        <f t="shared" si="1662"/>
        <v>1388</v>
      </c>
      <c r="S1408" s="11">
        <f t="shared" si="1655"/>
        <v>8297.4810030787576</v>
      </c>
      <c r="T1408" s="11">
        <f t="shared" si="1656"/>
        <v>10786.725304002386</v>
      </c>
      <c r="AB1408" s="4">
        <f t="shared" si="1667"/>
        <v>0</v>
      </c>
      <c r="AC1408" s="3">
        <f t="shared" si="1668"/>
        <v>17</v>
      </c>
      <c r="AD1408" s="42">
        <f t="shared" si="1669"/>
        <v>28.625</v>
      </c>
      <c r="AE1408" s="3">
        <f t="shared" si="1670"/>
        <v>59</v>
      </c>
      <c r="AF1408" s="42">
        <f t="shared" si="1671"/>
        <v>48.64</v>
      </c>
      <c r="AJ1408" s="3">
        <v>9</v>
      </c>
      <c r="AL1408" t="s">
        <v>285</v>
      </c>
    </row>
    <row r="1409" spans="2:38" x14ac:dyDescent="0.2">
      <c r="B1409" s="4">
        <v>9</v>
      </c>
      <c r="C1409" s="13" t="s">
        <v>1751</v>
      </c>
      <c r="D1409" s="29">
        <v>1594481</v>
      </c>
      <c r="E1409" s="29">
        <v>6627845</v>
      </c>
      <c r="F1409" s="23">
        <v>17</v>
      </c>
      <c r="G1409" s="10">
        <v>29</v>
      </c>
      <c r="H1409" s="38">
        <v>10.56</v>
      </c>
      <c r="I1409" s="8">
        <v>59</v>
      </c>
      <c r="J1409" s="8">
        <v>45</v>
      </c>
      <c r="K1409" s="17">
        <v>34.200000000000003</v>
      </c>
      <c r="L1409" s="20">
        <f t="shared" si="1663"/>
        <v>17.486266666666666</v>
      </c>
      <c r="M1409" s="20">
        <f t="shared" si="1664"/>
        <v>59.759500000000003</v>
      </c>
      <c r="N1409" s="16">
        <f t="shared" si="1665"/>
        <v>91184.758324628099</v>
      </c>
      <c r="O1409" s="16">
        <f t="shared" si="1666"/>
        <v>110908.64214058015</v>
      </c>
      <c r="P1409" s="22">
        <f t="shared" si="1653"/>
        <v>5.723183117811276</v>
      </c>
      <c r="Q1409" s="11">
        <f t="shared" si="1654"/>
        <v>7079.9883135068258</v>
      </c>
      <c r="R1409" s="7">
        <f t="shared" si="1662"/>
        <v>1389</v>
      </c>
      <c r="S1409" s="11">
        <f t="shared" si="1655"/>
        <v>8298.2152443406139</v>
      </c>
      <c r="T1409" s="11">
        <f t="shared" si="1656"/>
        <v>10787.679817642798</v>
      </c>
      <c r="U1409" s="4">
        <v>9</v>
      </c>
      <c r="AB1409" s="4">
        <f t="shared" si="1667"/>
        <v>9</v>
      </c>
      <c r="AC1409" s="3">
        <f t="shared" si="1668"/>
        <v>17</v>
      </c>
      <c r="AD1409" s="42">
        <f t="shared" si="1669"/>
        <v>29.175999999999998</v>
      </c>
      <c r="AE1409" s="3">
        <f t="shared" si="1670"/>
        <v>59</v>
      </c>
      <c r="AF1409" s="42">
        <f t="shared" si="1671"/>
        <v>45.57</v>
      </c>
      <c r="AG1409" s="4">
        <v>1</v>
      </c>
      <c r="AJ1409" s="3">
        <v>9</v>
      </c>
      <c r="AK1409" s="3">
        <v>1</v>
      </c>
      <c r="AL1409" t="s">
        <v>256</v>
      </c>
    </row>
    <row r="1410" spans="2:38" x14ac:dyDescent="0.2">
      <c r="B1410" s="4">
        <v>9</v>
      </c>
      <c r="C1410" s="13" t="s">
        <v>1752</v>
      </c>
      <c r="D1410" s="8">
        <v>1595875</v>
      </c>
      <c r="E1410" s="8">
        <v>6627100</v>
      </c>
      <c r="F1410" s="23">
        <v>17</v>
      </c>
      <c r="G1410" s="10">
        <v>30</v>
      </c>
      <c r="H1410" s="38">
        <v>38.64</v>
      </c>
      <c r="I1410" s="8">
        <v>59</v>
      </c>
      <c r="J1410" s="8">
        <v>45</v>
      </c>
      <c r="K1410" s="17">
        <v>9</v>
      </c>
      <c r="L1410" s="20">
        <f t="shared" si="1663"/>
        <v>17.510733333333334</v>
      </c>
      <c r="M1410" s="20">
        <f t="shared" si="1664"/>
        <v>59.752499999999998</v>
      </c>
      <c r="N1410" s="16">
        <f t="shared" si="1665"/>
        <v>91136.959807508538</v>
      </c>
      <c r="O1410" s="16">
        <f t="shared" si="1666"/>
        <v>110909.16698046107</v>
      </c>
      <c r="P1410" s="22">
        <f t="shared" si="1653"/>
        <v>1.5805888143347087</v>
      </c>
      <c r="Q1410" s="11">
        <f t="shared" si="1654"/>
        <v>7081.5689023211607</v>
      </c>
      <c r="R1410" s="7">
        <f t="shared" si="1662"/>
        <v>1390</v>
      </c>
      <c r="S1410" s="11">
        <f t="shared" si="1655"/>
        <v>8294.096527322914</v>
      </c>
      <c r="T1410" s="11">
        <f t="shared" si="1656"/>
        <v>10782.325485519788</v>
      </c>
      <c r="AB1410" s="4">
        <f t="shared" si="1667"/>
        <v>0</v>
      </c>
      <c r="AC1410" s="3">
        <f t="shared" si="1668"/>
        <v>17</v>
      </c>
      <c r="AD1410" s="42">
        <f t="shared" si="1669"/>
        <v>30.643999999999998</v>
      </c>
      <c r="AE1410" s="3">
        <f t="shared" si="1670"/>
        <v>59</v>
      </c>
      <c r="AF1410" s="42">
        <f t="shared" si="1671"/>
        <v>45.15</v>
      </c>
      <c r="AJ1410" s="3">
        <v>9</v>
      </c>
      <c r="AK1410" s="3">
        <v>1</v>
      </c>
      <c r="AL1410" t="s">
        <v>424</v>
      </c>
    </row>
    <row r="1411" spans="2:38" x14ac:dyDescent="0.2">
      <c r="B1411" s="4">
        <v>9</v>
      </c>
      <c r="C1411" s="13" t="s">
        <v>1753</v>
      </c>
      <c r="D1411" s="8">
        <v>1595875</v>
      </c>
      <c r="E1411" s="8">
        <v>6627100</v>
      </c>
      <c r="F1411" s="23">
        <v>17</v>
      </c>
      <c r="G1411" s="10">
        <v>30</v>
      </c>
      <c r="H1411" s="38">
        <v>38.64</v>
      </c>
      <c r="I1411" s="8">
        <v>59</v>
      </c>
      <c r="J1411" s="8">
        <v>45</v>
      </c>
      <c r="K1411" s="17">
        <v>9</v>
      </c>
      <c r="L1411" s="20">
        <f t="shared" si="1663"/>
        <v>17.510733333333334</v>
      </c>
      <c r="M1411" s="20">
        <f t="shared" si="1664"/>
        <v>59.752499999999998</v>
      </c>
      <c r="N1411" s="16">
        <f t="shared" si="1665"/>
        <v>91136.959807508538</v>
      </c>
      <c r="O1411" s="16">
        <f t="shared" si="1666"/>
        <v>110909.16698046107</v>
      </c>
      <c r="P1411" s="22">
        <f t="shared" si="1653"/>
        <v>0</v>
      </c>
      <c r="Q1411" s="11">
        <f t="shared" si="1654"/>
        <v>7081.5689023211607</v>
      </c>
      <c r="R1411" s="7">
        <f t="shared" si="1662"/>
        <v>1391</v>
      </c>
      <c r="S1411" s="11">
        <f t="shared" si="1655"/>
        <v>8288.1338411062916</v>
      </c>
      <c r="T1411" s="11">
        <f t="shared" si="1656"/>
        <v>10774.57399343818</v>
      </c>
      <c r="V1411" s="4">
        <v>9</v>
      </c>
      <c r="AA1411" s="4">
        <v>9</v>
      </c>
      <c r="AB1411" s="4">
        <f>SUM(U1411:AA1411)+10</f>
        <v>28</v>
      </c>
      <c r="AC1411" s="3">
        <f t="shared" si="1668"/>
        <v>17</v>
      </c>
      <c r="AD1411" s="42">
        <f t="shared" si="1669"/>
        <v>30.643999999999998</v>
      </c>
      <c r="AE1411" s="3">
        <f t="shared" si="1670"/>
        <v>59</v>
      </c>
      <c r="AF1411" s="42">
        <f t="shared" si="1671"/>
        <v>45.15</v>
      </c>
      <c r="AJ1411" s="3">
        <v>9</v>
      </c>
      <c r="AK1411" s="3">
        <v>1</v>
      </c>
      <c r="AL1411" t="s">
        <v>2721</v>
      </c>
    </row>
    <row r="1412" spans="2:38" x14ac:dyDescent="0.2">
      <c r="B1412" s="4">
        <v>8</v>
      </c>
      <c r="C1412" s="13" t="s">
        <v>1754</v>
      </c>
      <c r="D1412" s="8">
        <v>1599350</v>
      </c>
      <c r="E1412" s="8">
        <v>6627975</v>
      </c>
      <c r="F1412" s="23">
        <v>17</v>
      </c>
      <c r="G1412" s="10">
        <v>34</v>
      </c>
      <c r="H1412" s="38">
        <v>22.5</v>
      </c>
      <c r="I1412" s="8">
        <v>59</v>
      </c>
      <c r="J1412" s="8">
        <v>45</v>
      </c>
      <c r="K1412" s="17">
        <v>34.380000000000003</v>
      </c>
      <c r="L1412" s="20">
        <f t="shared" si="1663"/>
        <v>17.572916666666668</v>
      </c>
      <c r="M1412" s="20">
        <f t="shared" si="1664"/>
        <v>59.759549999999997</v>
      </c>
      <c r="N1412" s="16">
        <f t="shared" si="1665"/>
        <v>91012.211025489029</v>
      </c>
      <c r="O1412" s="16">
        <f t="shared" si="1666"/>
        <v>110910.72472935289</v>
      </c>
      <c r="P1412" s="22">
        <f t="shared" si="1653"/>
        <v>3.583468989680251</v>
      </c>
      <c r="Q1412" s="11">
        <f t="shared" si="1654"/>
        <v>7085.1523713108409</v>
      </c>
      <c r="R1412" s="7">
        <f t="shared" si="1662"/>
        <v>1392</v>
      </c>
      <c r="S1412" s="11">
        <f t="shared" si="1655"/>
        <v>8286.3707331135411</v>
      </c>
      <c r="T1412" s="11">
        <f t="shared" si="1656"/>
        <v>10772.281953047604</v>
      </c>
      <c r="AB1412" s="4">
        <f t="shared" si="1667"/>
        <v>0</v>
      </c>
      <c r="AC1412" s="3">
        <f t="shared" si="1668"/>
        <v>17</v>
      </c>
      <c r="AD1412" s="42">
        <f t="shared" si="1669"/>
        <v>34.375</v>
      </c>
      <c r="AE1412" s="3">
        <f t="shared" si="1670"/>
        <v>59</v>
      </c>
      <c r="AF1412" s="42">
        <f t="shared" si="1671"/>
        <v>45.573</v>
      </c>
      <c r="AJ1412" s="3">
        <v>9</v>
      </c>
      <c r="AL1412" t="s">
        <v>393</v>
      </c>
    </row>
    <row r="1413" spans="2:38" x14ac:dyDescent="0.2">
      <c r="B1413" s="4">
        <v>9</v>
      </c>
      <c r="C1413" s="13" t="s">
        <v>1755</v>
      </c>
      <c r="D1413" s="29">
        <v>1598324</v>
      </c>
      <c r="E1413" s="29">
        <v>6628759</v>
      </c>
      <c r="F1413" s="23">
        <v>17</v>
      </c>
      <c r="G1413" s="10">
        <v>33</v>
      </c>
      <c r="H1413" s="38">
        <v>18.18</v>
      </c>
      <c r="I1413" s="8">
        <v>59</v>
      </c>
      <c r="J1413" s="8">
        <v>46</v>
      </c>
      <c r="K1413" s="17">
        <v>0.54</v>
      </c>
      <c r="L1413" s="20">
        <f t="shared" si="1663"/>
        <v>17.555050000000001</v>
      </c>
      <c r="M1413" s="20">
        <f t="shared" si="1664"/>
        <v>59.766816666666664</v>
      </c>
      <c r="N1413" s="16">
        <f t="shared" si="1665"/>
        <v>91046.39405755038</v>
      </c>
      <c r="O1413" s="16">
        <f t="shared" si="1666"/>
        <v>110910.35744751338</v>
      </c>
      <c r="P1413" s="22">
        <f t="shared" si="1653"/>
        <v>1.2912521055161923</v>
      </c>
      <c r="Q1413" s="11">
        <f t="shared" si="1654"/>
        <v>7086.4436234163568</v>
      </c>
      <c r="R1413" s="7">
        <f t="shared" si="1662"/>
        <v>1393</v>
      </c>
      <c r="S1413" s="11">
        <f t="shared" si="1655"/>
        <v>8281.9312411499141</v>
      </c>
      <c r="T1413" s="11">
        <f t="shared" si="1656"/>
        <v>10766.510613494889</v>
      </c>
      <c r="AB1413" s="4">
        <f t="shared" si="1667"/>
        <v>0</v>
      </c>
      <c r="AC1413" s="3">
        <f t="shared" si="1668"/>
        <v>17</v>
      </c>
      <c r="AD1413" s="42">
        <f t="shared" si="1669"/>
        <v>33.302999999999997</v>
      </c>
      <c r="AE1413" s="3">
        <f t="shared" si="1670"/>
        <v>59</v>
      </c>
      <c r="AF1413" s="42">
        <f t="shared" si="1671"/>
        <v>46.009</v>
      </c>
      <c r="AJ1413" s="3">
        <v>9</v>
      </c>
      <c r="AK1413" s="3">
        <v>1</v>
      </c>
      <c r="AL1413" t="s">
        <v>229</v>
      </c>
    </row>
    <row r="1414" spans="2:38" x14ac:dyDescent="0.2">
      <c r="B1414" s="4">
        <v>7</v>
      </c>
      <c r="C1414" s="13" t="s">
        <v>2874</v>
      </c>
      <c r="D1414" s="29">
        <v>1598176</v>
      </c>
      <c r="E1414" s="29">
        <v>6628874</v>
      </c>
      <c r="F1414" s="23"/>
      <c r="G1414" s="10"/>
      <c r="H1414" s="38"/>
      <c r="I1414" s="8"/>
      <c r="J1414" s="8"/>
      <c r="K1414" s="17"/>
      <c r="L1414" s="20"/>
      <c r="M1414" s="20"/>
      <c r="N1414" s="16"/>
      <c r="O1414" s="16"/>
      <c r="P1414" s="22">
        <f t="shared" si="1653"/>
        <v>0.18742731924668826</v>
      </c>
      <c r="Q1414" s="11">
        <f t="shared" si="1654"/>
        <v>7086.6310507356038</v>
      </c>
      <c r="R1414" s="7">
        <f t="shared" si="1662"/>
        <v>1394</v>
      </c>
      <c r="S1414" s="11">
        <f t="shared" si="1655"/>
        <v>8276.2090032981087</v>
      </c>
      <c r="T1414" s="11">
        <f t="shared" si="1656"/>
        <v>10759.071704287542</v>
      </c>
      <c r="AB1414" s="4">
        <f t="shared" ref="AB1414" si="1682">SUM(U1414:AA1414)</f>
        <v>0</v>
      </c>
      <c r="AC1414" s="3">
        <f t="shared" ref="AC1414" si="1683">F1414</f>
        <v>0</v>
      </c>
      <c r="AD1414" s="42">
        <f t="shared" ref="AD1414" si="1684">G1414+H1414/60</f>
        <v>0</v>
      </c>
      <c r="AE1414" s="3">
        <f t="shared" ref="AE1414" si="1685">I1414</f>
        <v>0</v>
      </c>
      <c r="AF1414" s="42">
        <f t="shared" ref="AF1414" si="1686">J1414+K1414/60</f>
        <v>0</v>
      </c>
      <c r="AJ1414" s="3">
        <v>9</v>
      </c>
      <c r="AK1414" s="57" t="s">
        <v>2998</v>
      </c>
      <c r="AL1414" t="s">
        <v>229</v>
      </c>
    </row>
    <row r="1415" spans="2:38" x14ac:dyDescent="0.2">
      <c r="B1415" s="4">
        <v>7</v>
      </c>
      <c r="C1415" s="13" t="s">
        <v>1756</v>
      </c>
      <c r="D1415" s="29">
        <v>1595918</v>
      </c>
      <c r="E1415" s="29">
        <v>6629832</v>
      </c>
      <c r="F1415" s="23">
        <v>17</v>
      </c>
      <c r="G1415" s="10">
        <v>30</v>
      </c>
      <c r="H1415" s="38">
        <v>40.5</v>
      </c>
      <c r="I1415" s="8">
        <v>59</v>
      </c>
      <c r="J1415" s="8">
        <v>46</v>
      </c>
      <c r="K1415" s="17">
        <v>40.08</v>
      </c>
      <c r="L1415" s="20">
        <f t="shared" ref="L1415" si="1687">(H1415/60+G1415)/60+F1415</f>
        <v>17.51125</v>
      </c>
      <c r="M1415" s="20">
        <f t="shared" si="1664"/>
        <v>59.777799999999999</v>
      </c>
      <c r="N1415" s="16">
        <f t="shared" si="1665"/>
        <v>91136.726390177748</v>
      </c>
      <c r="O1415" s="16">
        <f t="shared" si="1666"/>
        <v>110907.92903050965</v>
      </c>
      <c r="P1415" s="22">
        <f t="shared" si="1653"/>
        <v>2.4528204173970831</v>
      </c>
      <c r="Q1415" s="11">
        <f t="shared" si="1654"/>
        <v>7089.0838711530005</v>
      </c>
      <c r="R1415" s="7">
        <f t="shared" si="1662"/>
        <v>1395</v>
      </c>
      <c r="S1415" s="11">
        <f t="shared" si="1655"/>
        <v>8273.1387399548985</v>
      </c>
      <c r="T1415" s="11">
        <f t="shared" si="1656"/>
        <v>10755.080361941369</v>
      </c>
      <c r="AB1415" s="4">
        <f t="shared" si="1667"/>
        <v>0</v>
      </c>
      <c r="AC1415" s="3">
        <f t="shared" si="1668"/>
        <v>17</v>
      </c>
      <c r="AD1415" s="42">
        <f t="shared" si="1669"/>
        <v>30.675000000000001</v>
      </c>
      <c r="AE1415" s="3">
        <f t="shared" si="1670"/>
        <v>59</v>
      </c>
      <c r="AF1415" s="42">
        <f t="shared" si="1671"/>
        <v>46.667999999999999</v>
      </c>
      <c r="AJ1415" s="3">
        <v>9</v>
      </c>
      <c r="AL1415" t="s">
        <v>228</v>
      </c>
    </row>
    <row r="1416" spans="2:38" x14ac:dyDescent="0.2">
      <c r="B1416" s="4">
        <v>9</v>
      </c>
      <c r="C1416" s="13" t="s">
        <v>1757</v>
      </c>
      <c r="D1416" s="29">
        <v>1598773</v>
      </c>
      <c r="E1416" s="29">
        <v>6631701</v>
      </c>
      <c r="F1416" s="23">
        <v>17</v>
      </c>
      <c r="G1416" s="10">
        <v>33</v>
      </c>
      <c r="H1416" s="38">
        <v>51.96</v>
      </c>
      <c r="I1416" s="8">
        <v>59</v>
      </c>
      <c r="J1416" s="8">
        <v>47</v>
      </c>
      <c r="K1416" s="17">
        <v>35.159999999999997</v>
      </c>
      <c r="L1416" s="20">
        <f t="shared" si="1663"/>
        <v>17.564433333333334</v>
      </c>
      <c r="M1416" s="20">
        <f t="shared" si="1664"/>
        <v>59.793100000000003</v>
      </c>
      <c r="N1416" s="16">
        <f t="shared" si="1665"/>
        <v>91023.31795503413</v>
      </c>
      <c r="O1416" s="16">
        <f t="shared" si="1666"/>
        <v>110910.80743430261</v>
      </c>
      <c r="P1416" s="22">
        <f t="shared" si="1653"/>
        <v>3.4123578358665729</v>
      </c>
      <c r="Q1416" s="11">
        <f t="shared" si="1654"/>
        <v>7092.4962289888672</v>
      </c>
      <c r="R1416" s="7">
        <f t="shared" si="1662"/>
        <v>1396</v>
      </c>
      <c r="S1416" s="11">
        <f t="shared" si="1655"/>
        <v>8271.1918773595098</v>
      </c>
      <c r="T1416" s="11">
        <f t="shared" si="1656"/>
        <v>10752.549440567363</v>
      </c>
      <c r="AB1416" s="4">
        <f t="shared" si="1667"/>
        <v>0</v>
      </c>
      <c r="AC1416" s="3">
        <f t="shared" si="1668"/>
        <v>17</v>
      </c>
      <c r="AD1416" s="42">
        <f t="shared" si="1669"/>
        <v>33.866</v>
      </c>
      <c r="AE1416" s="3">
        <f t="shared" si="1670"/>
        <v>59</v>
      </c>
      <c r="AF1416" s="42">
        <f t="shared" si="1671"/>
        <v>47.585999999999999</v>
      </c>
      <c r="AJ1416" s="3">
        <v>8</v>
      </c>
      <c r="AL1416" t="s">
        <v>386</v>
      </c>
    </row>
    <row r="1417" spans="2:38" x14ac:dyDescent="0.2">
      <c r="B1417" s="4">
        <v>9</v>
      </c>
      <c r="C1417" s="13" t="s">
        <v>1758</v>
      </c>
      <c r="D1417" s="8">
        <v>1601275</v>
      </c>
      <c r="E1417" s="8">
        <v>6632550</v>
      </c>
      <c r="F1417" s="23">
        <v>17</v>
      </c>
      <c r="G1417" s="10">
        <v>36</v>
      </c>
      <c r="H1417" s="38">
        <v>33.72</v>
      </c>
      <c r="I1417" s="8">
        <v>59</v>
      </c>
      <c r="J1417" s="8">
        <v>48</v>
      </c>
      <c r="K1417" s="17">
        <v>0.42</v>
      </c>
      <c r="L1417" s="20">
        <f t="shared" si="1663"/>
        <v>17.609366666666666</v>
      </c>
      <c r="M1417" s="20">
        <f t="shared" si="1664"/>
        <v>59.800116666666668</v>
      </c>
      <c r="N1417" s="16">
        <f t="shared" si="1665"/>
        <v>90933.13974948939</v>
      </c>
      <c r="O1417" s="16">
        <f t="shared" si="1666"/>
        <v>110911.99097437657</v>
      </c>
      <c r="P1417" s="22">
        <f t="shared" si="1653"/>
        <v>2.6421213068290412</v>
      </c>
      <c r="Q1417" s="11">
        <f t="shared" si="1654"/>
        <v>7095.138350295696</v>
      </c>
      <c r="R1417" s="7">
        <f t="shared" si="1662"/>
        <v>1397</v>
      </c>
      <c r="S1417" s="11">
        <f t="shared" si="1655"/>
        <v>8268.3502034941957</v>
      </c>
      <c r="T1417" s="11">
        <f t="shared" si="1656"/>
        <v>10748.855264542455</v>
      </c>
      <c r="U1417" s="4">
        <v>9</v>
      </c>
      <c r="AB1417" s="4">
        <f t="shared" si="1667"/>
        <v>9</v>
      </c>
      <c r="AC1417" s="3">
        <f t="shared" si="1668"/>
        <v>17</v>
      </c>
      <c r="AD1417" s="42">
        <f t="shared" si="1669"/>
        <v>36.561999999999998</v>
      </c>
      <c r="AE1417" s="3">
        <f t="shared" si="1670"/>
        <v>59</v>
      </c>
      <c r="AF1417" s="42">
        <f t="shared" si="1671"/>
        <v>48.006999999999998</v>
      </c>
      <c r="AJ1417" s="3">
        <v>8</v>
      </c>
      <c r="AL1417" t="s">
        <v>1</v>
      </c>
    </row>
    <row r="1418" spans="2:38" x14ac:dyDescent="0.2">
      <c r="B1418" s="4">
        <v>8</v>
      </c>
      <c r="C1418" s="13" t="s">
        <v>1759</v>
      </c>
      <c r="D1418" s="29">
        <v>1605653</v>
      </c>
      <c r="E1418" s="29">
        <v>6625138</v>
      </c>
      <c r="F1418" s="23">
        <v>17</v>
      </c>
      <c r="G1418" s="10">
        <v>41</v>
      </c>
      <c r="H1418" s="38">
        <v>0.9</v>
      </c>
      <c r="I1418" s="8">
        <v>59</v>
      </c>
      <c r="J1418" s="8">
        <v>43</v>
      </c>
      <c r="K1418" s="17">
        <v>57.1</v>
      </c>
      <c r="L1418" s="20">
        <f t="shared" si="1663"/>
        <v>17.683583333333335</v>
      </c>
      <c r="M1418" s="20">
        <f t="shared" si="1664"/>
        <v>59.732527777777776</v>
      </c>
      <c r="N1418" s="16">
        <f t="shared" si="1665"/>
        <v>90799.074471143191</v>
      </c>
      <c r="O1418" s="16">
        <f t="shared" si="1666"/>
        <v>110913.40424512794</v>
      </c>
      <c r="P1418" s="22">
        <f t="shared" si="1653"/>
        <v>8.6084044979310761</v>
      </c>
      <c r="Q1418" s="11">
        <f t="shared" si="1654"/>
        <v>7103.7467547936267</v>
      </c>
      <c r="R1418" s="7">
        <f t="shared" si="1662"/>
        <v>1398</v>
      </c>
      <c r="S1418" s="11">
        <f t="shared" si="1655"/>
        <v>8272.4604555107471</v>
      </c>
      <c r="T1418" s="11">
        <f t="shared" si="1656"/>
        <v>10754.198592163972</v>
      </c>
      <c r="AB1418" s="4">
        <f t="shared" si="1667"/>
        <v>0</v>
      </c>
      <c r="AC1418" s="3">
        <f t="shared" si="1668"/>
        <v>17</v>
      </c>
      <c r="AD1418" s="42">
        <f t="shared" si="1669"/>
        <v>41.015000000000001</v>
      </c>
      <c r="AE1418" s="3">
        <f t="shared" si="1670"/>
        <v>59</v>
      </c>
      <c r="AF1418" s="42">
        <f t="shared" si="1671"/>
        <v>43.951666666666668</v>
      </c>
      <c r="AJ1418" s="3">
        <v>9</v>
      </c>
      <c r="AL1418" t="s">
        <v>189</v>
      </c>
    </row>
    <row r="1419" spans="2:38" x14ac:dyDescent="0.2">
      <c r="B1419" s="4">
        <v>9</v>
      </c>
      <c r="C1419" s="13" t="s">
        <v>1760</v>
      </c>
      <c r="D1419" s="29">
        <v>1608151</v>
      </c>
      <c r="E1419" s="29">
        <v>6625776</v>
      </c>
      <c r="F1419" s="23">
        <v>17</v>
      </c>
      <c r="G1419" s="10">
        <v>43</v>
      </c>
      <c r="H1419" s="38">
        <v>41.82</v>
      </c>
      <c r="I1419" s="8">
        <v>59</v>
      </c>
      <c r="J1419" s="8">
        <v>44</v>
      </c>
      <c r="K1419" s="17">
        <v>15.42</v>
      </c>
      <c r="L1419" s="20">
        <f t="shared" si="1663"/>
        <v>17.728283333333334</v>
      </c>
      <c r="M1419" s="20">
        <f t="shared" si="1664"/>
        <v>59.737616666666668</v>
      </c>
      <c r="N1419" s="16">
        <f t="shared" si="1665"/>
        <v>90711.038951881972</v>
      </c>
      <c r="O1419" s="16">
        <f t="shared" si="1666"/>
        <v>110914.63586455994</v>
      </c>
      <c r="P1419" s="22">
        <f t="shared" si="1653"/>
        <v>2.5781869598615228</v>
      </c>
      <c r="Q1419" s="11">
        <f t="shared" si="1654"/>
        <v>7106.324941753488</v>
      </c>
      <c r="R1419" s="7">
        <f t="shared" si="1662"/>
        <v>1399</v>
      </c>
      <c r="S1419" s="11">
        <f t="shared" si="1655"/>
        <v>8269.5475376516642</v>
      </c>
      <c r="T1419" s="11">
        <f t="shared" si="1656"/>
        <v>10750.411798947163</v>
      </c>
      <c r="V1419" s="4">
        <v>9</v>
      </c>
      <c r="AA1419" s="4">
        <v>9</v>
      </c>
      <c r="AB1419" s="4">
        <f>SUM(U1419:AA1419)+10</f>
        <v>28</v>
      </c>
      <c r="AC1419" s="3">
        <f t="shared" si="1668"/>
        <v>17</v>
      </c>
      <c r="AD1419" s="42">
        <f t="shared" si="1669"/>
        <v>43.697000000000003</v>
      </c>
      <c r="AE1419" s="3">
        <f t="shared" si="1670"/>
        <v>59</v>
      </c>
      <c r="AF1419" s="42">
        <f t="shared" si="1671"/>
        <v>44.256999999999998</v>
      </c>
      <c r="AJ1419" s="3">
        <v>9</v>
      </c>
      <c r="AK1419" s="3">
        <v>1</v>
      </c>
      <c r="AL1419" t="s">
        <v>2722</v>
      </c>
    </row>
    <row r="1420" spans="2:38" x14ac:dyDescent="0.2">
      <c r="B1420" s="4">
        <v>8</v>
      </c>
      <c r="C1420" s="13" t="s">
        <v>1761</v>
      </c>
      <c r="D1420" s="29">
        <v>1609238</v>
      </c>
      <c r="E1420" s="29">
        <v>6626157</v>
      </c>
      <c r="F1420" s="23">
        <v>17</v>
      </c>
      <c r="G1420" s="10">
        <v>44</v>
      </c>
      <c r="H1420" s="38">
        <v>52.08</v>
      </c>
      <c r="I1420" s="8">
        <v>59</v>
      </c>
      <c r="J1420" s="8">
        <v>44</v>
      </c>
      <c r="K1420" s="17">
        <v>26.7</v>
      </c>
      <c r="L1420" s="20">
        <f t="shared" si="1663"/>
        <v>17.747800000000002</v>
      </c>
      <c r="M1420" s="20">
        <f t="shared" si="1664"/>
        <v>59.740749999999998</v>
      </c>
      <c r="N1420" s="16">
        <f t="shared" si="1665"/>
        <v>90672.534060559614</v>
      </c>
      <c r="O1420" s="16">
        <f t="shared" si="1666"/>
        <v>110915.19607638003</v>
      </c>
      <c r="P1420" s="22">
        <f t="shared" si="1653"/>
        <v>1.1518376621729296</v>
      </c>
      <c r="Q1420" s="11">
        <f t="shared" si="1654"/>
        <v>7107.4767794156605</v>
      </c>
      <c r="R1420" s="7">
        <f t="shared" si="1662"/>
        <v>1400</v>
      </c>
      <c r="S1420" s="11">
        <f t="shared" si="1655"/>
        <v>8264.9801406347833</v>
      </c>
      <c r="T1420" s="11">
        <f t="shared" si="1656"/>
        <v>10744.474182825219</v>
      </c>
      <c r="AB1420" s="4">
        <f t="shared" si="1667"/>
        <v>0</v>
      </c>
      <c r="AC1420" s="3">
        <f t="shared" si="1668"/>
        <v>17</v>
      </c>
      <c r="AD1420" s="42">
        <f t="shared" si="1669"/>
        <v>44.868000000000002</v>
      </c>
      <c r="AE1420" s="3">
        <f t="shared" si="1670"/>
        <v>59</v>
      </c>
      <c r="AF1420" s="42">
        <f t="shared" si="1671"/>
        <v>44.445</v>
      </c>
      <c r="AJ1420" s="3">
        <v>9</v>
      </c>
      <c r="AK1420" s="3">
        <v>1</v>
      </c>
      <c r="AL1420" t="s">
        <v>539</v>
      </c>
    </row>
    <row r="1421" spans="2:38" x14ac:dyDescent="0.2">
      <c r="B1421" s="4">
        <v>7</v>
      </c>
      <c r="C1421" s="13" t="s">
        <v>1762</v>
      </c>
      <c r="D1421" s="29">
        <v>1611357</v>
      </c>
      <c r="E1421" s="29">
        <v>6624879</v>
      </c>
      <c r="F1421" s="23">
        <v>17</v>
      </c>
      <c r="G1421" s="10">
        <v>47</v>
      </c>
      <c r="H1421" s="38">
        <v>5.22</v>
      </c>
      <c r="I1421" s="8">
        <v>59</v>
      </c>
      <c r="J1421" s="8">
        <v>43</v>
      </c>
      <c r="K1421" s="17">
        <v>43.38</v>
      </c>
      <c r="L1421" s="20">
        <f t="shared" si="1663"/>
        <v>17.784783333333333</v>
      </c>
      <c r="M1421" s="20">
        <f t="shared" si="1664"/>
        <v>59.728716666666664</v>
      </c>
      <c r="N1421" s="16">
        <f t="shared" si="1665"/>
        <v>90603.127954890282</v>
      </c>
      <c r="O1421" s="16">
        <f t="shared" si="1666"/>
        <v>110916.14502571768</v>
      </c>
      <c r="P1421" s="22">
        <f t="shared" si="1653"/>
        <v>2.4745595567696488</v>
      </c>
      <c r="Q1421" s="11">
        <f t="shared" si="1654"/>
        <v>7109.9513389724298</v>
      </c>
      <c r="R1421" s="7">
        <f t="shared" si="1662"/>
        <v>1401</v>
      </c>
      <c r="S1421" s="11">
        <f t="shared" si="1655"/>
        <v>8261.9563025318457</v>
      </c>
      <c r="T1421" s="11">
        <f t="shared" si="1656"/>
        <v>10740.5431932914</v>
      </c>
      <c r="AB1421" s="4">
        <f t="shared" si="1667"/>
        <v>0</v>
      </c>
      <c r="AC1421" s="3">
        <f t="shared" si="1668"/>
        <v>17</v>
      </c>
      <c r="AD1421" s="42">
        <f t="shared" si="1669"/>
        <v>47.087000000000003</v>
      </c>
      <c r="AE1421" s="3">
        <f t="shared" si="1670"/>
        <v>59</v>
      </c>
      <c r="AF1421" s="42">
        <f t="shared" si="1671"/>
        <v>43.722999999999999</v>
      </c>
      <c r="AJ1421" s="3">
        <v>8</v>
      </c>
      <c r="AK1421" s="3">
        <v>1</v>
      </c>
      <c r="AL1421" s="13" t="s">
        <v>501</v>
      </c>
    </row>
    <row r="1422" spans="2:38" x14ac:dyDescent="0.2">
      <c r="B1422" s="4">
        <v>7</v>
      </c>
      <c r="C1422" s="13" t="s">
        <v>1763</v>
      </c>
      <c r="D1422" s="29">
        <v>1611845</v>
      </c>
      <c r="E1422" s="29">
        <v>6624510</v>
      </c>
      <c r="F1422" s="23">
        <v>17</v>
      </c>
      <c r="G1422" s="10">
        <v>47</v>
      </c>
      <c r="H1422" s="38">
        <v>35.76</v>
      </c>
      <c r="I1422" s="8">
        <v>59</v>
      </c>
      <c r="J1422" s="8">
        <v>43</v>
      </c>
      <c r="K1422" s="17">
        <v>31.02</v>
      </c>
      <c r="L1422" s="20">
        <f t="shared" si="1663"/>
        <v>17.793266666666668</v>
      </c>
      <c r="M1422" s="20">
        <f t="shared" si="1664"/>
        <v>59.72528333333333</v>
      </c>
      <c r="N1422" s="16">
        <f t="shared" si="1665"/>
        <v>90587.357015200498</v>
      </c>
      <c r="O1422" s="16">
        <f t="shared" si="1666"/>
        <v>110916.34279954582</v>
      </c>
      <c r="P1422" s="22">
        <f t="shared" si="1653"/>
        <v>0.61180470740261561</v>
      </c>
      <c r="Q1422" s="11">
        <f t="shared" si="1654"/>
        <v>7110.5631436798321</v>
      </c>
      <c r="R1422" s="7">
        <f t="shared" si="1662"/>
        <v>1402</v>
      </c>
      <c r="S1422" s="11">
        <f t="shared" si="1655"/>
        <v>8256.7737502929867</v>
      </c>
      <c r="T1422" s="11">
        <f t="shared" si="1656"/>
        <v>10733.805875380884</v>
      </c>
      <c r="V1422" s="4">
        <v>9</v>
      </c>
      <c r="AB1422" s="4">
        <f t="shared" si="1667"/>
        <v>9</v>
      </c>
      <c r="AC1422" s="3">
        <f t="shared" si="1668"/>
        <v>17</v>
      </c>
      <c r="AD1422" s="42">
        <f t="shared" si="1669"/>
        <v>47.595999999999997</v>
      </c>
      <c r="AE1422" s="3">
        <f t="shared" si="1670"/>
        <v>59</v>
      </c>
      <c r="AF1422" s="42">
        <f t="shared" si="1671"/>
        <v>43.517000000000003</v>
      </c>
      <c r="AJ1422" s="3">
        <v>9</v>
      </c>
      <c r="AL1422" t="s">
        <v>45</v>
      </c>
    </row>
    <row r="1423" spans="2:38" x14ac:dyDescent="0.2">
      <c r="B1423" s="4">
        <v>7</v>
      </c>
      <c r="C1423" s="13" t="s">
        <v>1764</v>
      </c>
      <c r="D1423" s="29">
        <v>1609870</v>
      </c>
      <c r="E1423" s="29">
        <v>6622650</v>
      </c>
      <c r="F1423" s="23">
        <v>17</v>
      </c>
      <c r="G1423" s="10">
        <v>45</v>
      </c>
      <c r="H1423" s="38">
        <v>25.92</v>
      </c>
      <c r="I1423" s="8">
        <v>59</v>
      </c>
      <c r="J1423" s="8">
        <v>42</v>
      </c>
      <c r="K1423" s="17">
        <v>32.82</v>
      </c>
      <c r="L1423" s="20">
        <f t="shared" si="1663"/>
        <v>17.757200000000001</v>
      </c>
      <c r="M1423" s="20">
        <f t="shared" si="1664"/>
        <v>59.709116666666667</v>
      </c>
      <c r="N1423" s="16">
        <f t="shared" si="1665"/>
        <v>90660.126596535483</v>
      </c>
      <c r="O1423" s="16">
        <f t="shared" si="1666"/>
        <v>110915.22316385522</v>
      </c>
      <c r="P1423" s="22">
        <f t="shared" si="1653"/>
        <v>2.7129734609833545</v>
      </c>
      <c r="Q1423" s="11">
        <f t="shared" si="1654"/>
        <v>7113.2761171408156</v>
      </c>
      <c r="R1423" s="7">
        <f t="shared" si="1662"/>
        <v>1403</v>
      </c>
      <c r="S1423" s="11">
        <f t="shared" si="1655"/>
        <v>8254.0367203886308</v>
      </c>
      <c r="T1423" s="11">
        <f t="shared" si="1656"/>
        <v>10730.24773650522</v>
      </c>
      <c r="U1423" s="4">
        <v>9</v>
      </c>
      <c r="AB1423" s="4">
        <f t="shared" si="1667"/>
        <v>9</v>
      </c>
      <c r="AC1423" s="3">
        <f t="shared" si="1668"/>
        <v>17</v>
      </c>
      <c r="AD1423" s="42">
        <f t="shared" si="1669"/>
        <v>45.432000000000002</v>
      </c>
      <c r="AE1423" s="3">
        <f t="shared" si="1670"/>
        <v>59</v>
      </c>
      <c r="AF1423" s="42">
        <f t="shared" si="1671"/>
        <v>42.546999999999997</v>
      </c>
      <c r="AG1423" s="4">
        <v>1</v>
      </c>
      <c r="AJ1423" s="3">
        <v>9</v>
      </c>
      <c r="AL1423" t="s">
        <v>570</v>
      </c>
    </row>
    <row r="1424" spans="2:38" x14ac:dyDescent="0.2">
      <c r="B1424" s="4">
        <v>8</v>
      </c>
      <c r="C1424" s="13" t="s">
        <v>1765</v>
      </c>
      <c r="D1424" s="8">
        <v>1609410</v>
      </c>
      <c r="E1424" s="8">
        <v>6622080</v>
      </c>
      <c r="F1424" s="23">
        <v>17</v>
      </c>
      <c r="G1424" s="10">
        <v>44</v>
      </c>
      <c r="H1424" s="38">
        <v>55.44</v>
      </c>
      <c r="I1424" s="8">
        <v>59</v>
      </c>
      <c r="J1424" s="8">
        <v>42</v>
      </c>
      <c r="K1424" s="17">
        <v>14.88</v>
      </c>
      <c r="L1424" s="20">
        <f t="shared" si="1663"/>
        <v>17.748733333333334</v>
      </c>
      <c r="M1424" s="20">
        <f t="shared" si="1664"/>
        <v>59.704133333333331</v>
      </c>
      <c r="N1424" s="16">
        <f t="shared" si="1665"/>
        <v>90677.456795038888</v>
      </c>
      <c r="O1424" s="16">
        <f t="shared" si="1666"/>
        <v>110914.93386275881</v>
      </c>
      <c r="P1424" s="22">
        <f t="shared" si="1653"/>
        <v>0.7324616030891995</v>
      </c>
      <c r="Q1424" s="11">
        <f t="shared" si="1654"/>
        <v>7114.0085787439048</v>
      </c>
      <c r="R1424" s="7">
        <f t="shared" si="1662"/>
        <v>1404</v>
      </c>
      <c r="S1424" s="11">
        <f t="shared" si="1655"/>
        <v>8249.0070984295417</v>
      </c>
      <c r="T1424" s="11">
        <f t="shared" si="1656"/>
        <v>10723.709227958405</v>
      </c>
      <c r="AB1424" s="4">
        <f t="shared" si="1667"/>
        <v>0</v>
      </c>
      <c r="AC1424" s="3">
        <f t="shared" si="1668"/>
        <v>17</v>
      </c>
      <c r="AD1424" s="42">
        <f t="shared" si="1669"/>
        <v>44.923999999999999</v>
      </c>
      <c r="AE1424" s="3">
        <f t="shared" si="1670"/>
        <v>59</v>
      </c>
      <c r="AF1424" s="42">
        <f t="shared" si="1671"/>
        <v>42.247999999999998</v>
      </c>
      <c r="AJ1424" s="3">
        <v>9</v>
      </c>
      <c r="AL1424" t="s">
        <v>570</v>
      </c>
    </row>
    <row r="1425" spans="1:38" x14ac:dyDescent="0.2">
      <c r="B1425" s="4">
        <v>9</v>
      </c>
      <c r="C1425" s="13" t="s">
        <v>1766</v>
      </c>
      <c r="D1425" s="8">
        <v>1608800</v>
      </c>
      <c r="E1425" s="8">
        <v>6622150</v>
      </c>
      <c r="F1425" s="23">
        <v>17</v>
      </c>
      <c r="G1425" s="10">
        <v>44</v>
      </c>
      <c r="H1425" s="38">
        <v>16.62</v>
      </c>
      <c r="I1425" s="8">
        <v>59</v>
      </c>
      <c r="J1425" s="8">
        <v>42</v>
      </c>
      <c r="K1425" s="17">
        <v>17.7</v>
      </c>
      <c r="L1425" s="20">
        <f t="shared" si="1663"/>
        <v>17.737950000000001</v>
      </c>
      <c r="M1425" s="20">
        <f t="shared" si="1664"/>
        <v>59.704916666666669</v>
      </c>
      <c r="N1425" s="16">
        <f t="shared" si="1665"/>
        <v>90698.192293923479</v>
      </c>
      <c r="O1425" s="16">
        <f t="shared" si="1666"/>
        <v>110914.65108261602</v>
      </c>
      <c r="P1425" s="22">
        <f t="shared" si="1653"/>
        <v>0.61400325732034999</v>
      </c>
      <c r="Q1425" s="11">
        <f t="shared" si="1654"/>
        <v>7114.6225820012251</v>
      </c>
      <c r="R1425" s="7">
        <f t="shared" si="1662"/>
        <v>1405</v>
      </c>
      <c r="S1425" s="11">
        <f t="shared" si="1655"/>
        <v>8243.8473761551559</v>
      </c>
      <c r="T1425" s="11">
        <f t="shared" si="1656"/>
        <v>10717.001589001704</v>
      </c>
      <c r="AB1425" s="4">
        <f t="shared" si="1667"/>
        <v>0</v>
      </c>
      <c r="AC1425" s="3">
        <f t="shared" si="1668"/>
        <v>17</v>
      </c>
      <c r="AD1425" s="42">
        <f t="shared" si="1669"/>
        <v>44.277000000000001</v>
      </c>
      <c r="AE1425" s="3">
        <f t="shared" si="1670"/>
        <v>59</v>
      </c>
      <c r="AF1425" s="42">
        <f t="shared" si="1671"/>
        <v>42.295000000000002</v>
      </c>
      <c r="AJ1425" s="3">
        <v>6</v>
      </c>
      <c r="AL1425" t="s">
        <v>2723</v>
      </c>
    </row>
    <row r="1426" spans="1:38" x14ac:dyDescent="0.2">
      <c r="B1426" s="4">
        <v>9</v>
      </c>
      <c r="C1426" s="13" t="s">
        <v>1767</v>
      </c>
      <c r="D1426" s="8">
        <v>1606440</v>
      </c>
      <c r="E1426" s="8">
        <v>6619180</v>
      </c>
      <c r="F1426" s="23">
        <v>17</v>
      </c>
      <c r="G1426" s="10">
        <v>41</v>
      </c>
      <c r="H1426" s="38">
        <v>40.380000000000003</v>
      </c>
      <c r="I1426" s="8">
        <v>59</v>
      </c>
      <c r="J1426" s="8">
        <v>40</v>
      </c>
      <c r="K1426" s="17">
        <v>43.98</v>
      </c>
      <c r="L1426" s="20">
        <f t="shared" si="1663"/>
        <v>17.69455</v>
      </c>
      <c r="M1426" s="20">
        <f t="shared" si="1664"/>
        <v>59.678883333333332</v>
      </c>
      <c r="N1426" s="16">
        <f t="shared" si="1665"/>
        <v>90787.27630824181</v>
      </c>
      <c r="O1426" s="16">
        <f t="shared" si="1666"/>
        <v>110913.26831685021</v>
      </c>
      <c r="P1426" s="22">
        <f t="shared" si="1653"/>
        <v>3.793481250777444</v>
      </c>
      <c r="Q1426" s="11">
        <f t="shared" si="1654"/>
        <v>7118.4160632520025</v>
      </c>
      <c r="R1426" s="7">
        <f t="shared" si="1662"/>
        <v>1406</v>
      </c>
      <c r="S1426" s="11">
        <f t="shared" si="1655"/>
        <v>8242.3764942917933</v>
      </c>
      <c r="T1426" s="11">
        <f t="shared" si="1656"/>
        <v>10715.089442579332</v>
      </c>
      <c r="W1426" s="4">
        <v>8</v>
      </c>
      <c r="AB1426" s="4">
        <f>SUM(U1426:AA1426)+AB1427</f>
        <v>45</v>
      </c>
      <c r="AC1426" s="3">
        <f t="shared" si="1668"/>
        <v>17</v>
      </c>
      <c r="AD1426" s="42">
        <f t="shared" si="1669"/>
        <v>41.673000000000002</v>
      </c>
      <c r="AE1426" s="3">
        <f t="shared" si="1670"/>
        <v>59</v>
      </c>
      <c r="AF1426" s="42">
        <f t="shared" si="1671"/>
        <v>40.732999999999997</v>
      </c>
      <c r="AJ1426" s="3">
        <v>9</v>
      </c>
      <c r="AK1426" s="3">
        <v>1</v>
      </c>
      <c r="AL1426" t="s">
        <v>563</v>
      </c>
    </row>
    <row r="1427" spans="1:38" x14ac:dyDescent="0.2">
      <c r="B1427" s="4">
        <v>9</v>
      </c>
      <c r="C1427" s="13" t="s">
        <v>1402</v>
      </c>
      <c r="D1427" s="29">
        <v>1606437</v>
      </c>
      <c r="E1427" s="29">
        <v>6619176</v>
      </c>
      <c r="F1427" s="23"/>
      <c r="G1427" s="10"/>
      <c r="H1427" s="38"/>
      <c r="I1427" s="8"/>
      <c r="J1427" s="8"/>
      <c r="K1427" s="17"/>
      <c r="L1427" s="20">
        <f t="shared" si="1663"/>
        <v>0</v>
      </c>
      <c r="M1427" s="20">
        <f t="shared" si="1664"/>
        <v>0</v>
      </c>
      <c r="N1427" s="16"/>
      <c r="O1427" s="16"/>
      <c r="P1427" s="22">
        <f t="shared" si="1653"/>
        <v>5.0000000000000001E-3</v>
      </c>
      <c r="Q1427" s="11">
        <f t="shared" si="1654"/>
        <v>7118.4210632520026</v>
      </c>
      <c r="R1427" s="7">
        <f t="shared" si="1662"/>
        <v>1407</v>
      </c>
      <c r="S1427" s="11">
        <f t="shared" si="1655"/>
        <v>8236.5241584749547</v>
      </c>
      <c r="T1427" s="11">
        <f t="shared" si="1656"/>
        <v>10707.481406017441</v>
      </c>
      <c r="V1427" s="4">
        <v>9</v>
      </c>
      <c r="W1427" s="4">
        <v>8</v>
      </c>
      <c r="AB1427" s="4">
        <f>SUM(U1427:AA1427)+20</f>
        <v>37</v>
      </c>
      <c r="AC1427" s="3">
        <f t="shared" si="1668"/>
        <v>0</v>
      </c>
      <c r="AD1427" s="42">
        <f t="shared" si="1669"/>
        <v>0</v>
      </c>
      <c r="AE1427" s="3">
        <f t="shared" si="1670"/>
        <v>0</v>
      </c>
      <c r="AF1427" s="42">
        <f t="shared" si="1671"/>
        <v>0</v>
      </c>
      <c r="AJ1427" s="3">
        <v>9</v>
      </c>
      <c r="AK1427" s="3">
        <v>1</v>
      </c>
      <c r="AL1427" t="s">
        <v>2724</v>
      </c>
    </row>
    <row r="1428" spans="1:38" x14ac:dyDescent="0.2">
      <c r="B1428" s="4">
        <v>7</v>
      </c>
      <c r="C1428" s="13" t="s">
        <v>1768</v>
      </c>
      <c r="D1428" s="29">
        <v>1607248</v>
      </c>
      <c r="E1428" s="29">
        <v>6619554</v>
      </c>
      <c r="F1428" s="23">
        <v>17</v>
      </c>
      <c r="G1428" s="10">
        <v>42</v>
      </c>
      <c r="H1428" s="38">
        <v>32.700000000000003</v>
      </c>
      <c r="I1428" s="8">
        <v>59</v>
      </c>
      <c r="J1428" s="8">
        <v>40</v>
      </c>
      <c r="K1428" s="17">
        <v>55.3</v>
      </c>
      <c r="L1428" s="20">
        <f t="shared" si="1663"/>
        <v>17.709083333333332</v>
      </c>
      <c r="M1428" s="20">
        <f t="shared" si="1664"/>
        <v>59.682027777777776</v>
      </c>
      <c r="N1428" s="16">
        <f t="shared" si="1665"/>
        <v>90758.396114988078</v>
      </c>
      <c r="O1428" s="16">
        <f t="shared" si="1666"/>
        <v>110913.69121450577</v>
      </c>
      <c r="P1428" s="22">
        <f t="shared" si="1653"/>
        <v>0.89476533236374323</v>
      </c>
      <c r="Q1428" s="11">
        <f t="shared" si="1654"/>
        <v>7119.3158285843665</v>
      </c>
      <c r="R1428" s="7">
        <f t="shared" si="1662"/>
        <v>1408</v>
      </c>
      <c r="S1428" s="11">
        <f t="shared" si="1655"/>
        <v>8231.708926800673</v>
      </c>
      <c r="T1428" s="11">
        <f t="shared" si="1656"/>
        <v>10701.221604840875</v>
      </c>
      <c r="AB1428" s="4">
        <f>SUM(U1428:AA1428)+AB1429+AB1430+AB1431</f>
        <v>36</v>
      </c>
      <c r="AC1428" s="3">
        <f t="shared" si="1668"/>
        <v>17</v>
      </c>
      <c r="AD1428" s="42">
        <f t="shared" si="1669"/>
        <v>42.545000000000002</v>
      </c>
      <c r="AE1428" s="3">
        <f t="shared" si="1670"/>
        <v>59</v>
      </c>
      <c r="AF1428" s="42">
        <f t="shared" si="1671"/>
        <v>40.921666666666667</v>
      </c>
      <c r="AJ1428" s="3">
        <v>7</v>
      </c>
      <c r="AL1428" t="s">
        <v>5</v>
      </c>
    </row>
    <row r="1429" spans="1:38" x14ac:dyDescent="0.2">
      <c r="B1429" s="4">
        <v>7</v>
      </c>
      <c r="C1429" s="13" t="s">
        <v>1769</v>
      </c>
      <c r="D1429" s="29">
        <v>1607860</v>
      </c>
      <c r="E1429" s="29">
        <v>6619645</v>
      </c>
      <c r="F1429" s="23">
        <v>17</v>
      </c>
      <c r="G1429" s="10">
        <v>43</v>
      </c>
      <c r="H1429" s="38">
        <v>11.88</v>
      </c>
      <c r="I1429" s="8">
        <v>59</v>
      </c>
      <c r="J1429" s="8">
        <v>40</v>
      </c>
      <c r="K1429" s="17">
        <v>57.66</v>
      </c>
      <c r="L1429" s="20">
        <f t="shared" si="1663"/>
        <v>17.719966666666668</v>
      </c>
      <c r="M1429" s="20">
        <f t="shared" si="1664"/>
        <v>59.68268333333333</v>
      </c>
      <c r="N1429" s="16">
        <f t="shared" si="1665"/>
        <v>90737.191002992855</v>
      </c>
      <c r="O1429" s="16">
        <f t="shared" si="1666"/>
        <v>110913.99766710668</v>
      </c>
      <c r="P1429" s="22">
        <f t="shared" si="1653"/>
        <v>0.6187285349812145</v>
      </c>
      <c r="Q1429" s="11">
        <f t="shared" si="1654"/>
        <v>7119.934557119348</v>
      </c>
      <c r="R1429" s="7">
        <f t="shared" si="1662"/>
        <v>1409</v>
      </c>
      <c r="S1429" s="11">
        <f t="shared" si="1655"/>
        <v>8226.5815890633767</v>
      </c>
      <c r="T1429" s="11">
        <f t="shared" si="1656"/>
        <v>10694.55606578239</v>
      </c>
      <c r="V1429" s="4">
        <v>9</v>
      </c>
      <c r="W1429" s="4">
        <v>9</v>
      </c>
      <c r="AB1429" s="4">
        <f t="shared" si="1667"/>
        <v>18</v>
      </c>
      <c r="AC1429" s="3">
        <f t="shared" si="1668"/>
        <v>17</v>
      </c>
      <c r="AD1429" s="42">
        <f t="shared" si="1669"/>
        <v>43.198</v>
      </c>
      <c r="AE1429" s="3">
        <f t="shared" si="1670"/>
        <v>59</v>
      </c>
      <c r="AF1429" s="42">
        <f t="shared" si="1671"/>
        <v>40.960999999999999</v>
      </c>
      <c r="AJ1429" s="3">
        <v>7</v>
      </c>
      <c r="AL1429" t="s">
        <v>5</v>
      </c>
    </row>
    <row r="1430" spans="1:38" x14ac:dyDescent="0.2">
      <c r="B1430" s="4">
        <v>7</v>
      </c>
      <c r="C1430" s="13" t="s">
        <v>1770</v>
      </c>
      <c r="D1430" s="29">
        <v>1607840</v>
      </c>
      <c r="E1430" s="29">
        <v>6619585</v>
      </c>
      <c r="F1430" s="23">
        <v>17</v>
      </c>
      <c r="G1430" s="10">
        <v>43</v>
      </c>
      <c r="H1430" s="38">
        <v>10.5</v>
      </c>
      <c r="I1430" s="8">
        <v>59</v>
      </c>
      <c r="J1430" s="8">
        <v>40</v>
      </c>
      <c r="K1430" s="17">
        <v>55.8</v>
      </c>
      <c r="L1430" s="20">
        <f t="shared" si="1663"/>
        <v>17.719583333333333</v>
      </c>
      <c r="M1430" s="20">
        <f t="shared" si="1664"/>
        <v>59.682166666666667</v>
      </c>
      <c r="N1430" s="16">
        <f t="shared" si="1665"/>
        <v>90738.025254544176</v>
      </c>
      <c r="O1430" s="16">
        <f t="shared" si="1666"/>
        <v>110913.95252071389</v>
      </c>
      <c r="P1430" s="22">
        <f t="shared" si="1653"/>
        <v>6.3245553203367583E-2</v>
      </c>
      <c r="Q1430" s="11">
        <f t="shared" si="1654"/>
        <v>7119.9978026725512</v>
      </c>
      <c r="R1430" s="7">
        <f t="shared" si="1662"/>
        <v>1410</v>
      </c>
      <c r="S1430" s="11">
        <f t="shared" si="1655"/>
        <v>8220.8201579793713</v>
      </c>
      <c r="T1430" s="11">
        <f t="shared" si="1656"/>
        <v>10687.066205373183</v>
      </c>
      <c r="W1430" s="4">
        <v>9</v>
      </c>
      <c r="AB1430" s="4">
        <f t="shared" si="1667"/>
        <v>9</v>
      </c>
      <c r="AC1430" s="3">
        <f t="shared" si="1668"/>
        <v>17</v>
      </c>
      <c r="AD1430" s="42">
        <f t="shared" si="1669"/>
        <v>43.174999999999997</v>
      </c>
      <c r="AE1430" s="3">
        <f t="shared" si="1670"/>
        <v>59</v>
      </c>
      <c r="AF1430" s="42">
        <f t="shared" si="1671"/>
        <v>40.93</v>
      </c>
      <c r="AJ1430" s="3">
        <v>7</v>
      </c>
      <c r="AL1430" t="s">
        <v>5</v>
      </c>
    </row>
    <row r="1431" spans="1:38" x14ac:dyDescent="0.2">
      <c r="B1431" s="4">
        <v>8</v>
      </c>
      <c r="C1431" s="13" t="s">
        <v>1771</v>
      </c>
      <c r="D1431" s="29">
        <v>1607713</v>
      </c>
      <c r="E1431" s="29">
        <v>6620453</v>
      </c>
      <c r="F1431" s="23">
        <v>17</v>
      </c>
      <c r="G1431" s="10">
        <v>43</v>
      </c>
      <c r="H1431" s="38">
        <v>4</v>
      </c>
      <c r="I1431" s="8">
        <v>59</v>
      </c>
      <c r="J1431" s="8">
        <v>41</v>
      </c>
      <c r="K1431" s="17">
        <v>23.9</v>
      </c>
      <c r="L1431" s="20">
        <f t="shared" si="1663"/>
        <v>17.717777777777776</v>
      </c>
      <c r="M1431" s="20">
        <f t="shared" si="1664"/>
        <v>59.689972222222224</v>
      </c>
      <c r="N1431" s="16">
        <f t="shared" si="1665"/>
        <v>90740.104101342033</v>
      </c>
      <c r="O1431" s="16">
        <f t="shared" si="1666"/>
        <v>110913.99029894748</v>
      </c>
      <c r="P1431" s="22">
        <f t="shared" si="1653"/>
        <v>0.8772416998752397</v>
      </c>
      <c r="Q1431" s="11">
        <f t="shared" si="1654"/>
        <v>7120.8750443724266</v>
      </c>
      <c r="R1431" s="7">
        <f t="shared" si="1662"/>
        <v>1411</v>
      </c>
      <c r="S1431" s="11">
        <f t="shared" si="1655"/>
        <v>8216.0060752929203</v>
      </c>
      <c r="T1431" s="11">
        <f t="shared" si="1656"/>
        <v>10680.807897880797</v>
      </c>
      <c r="U1431" s="4">
        <v>9</v>
      </c>
      <c r="AB1431" s="4">
        <f t="shared" si="1667"/>
        <v>9</v>
      </c>
      <c r="AC1431" s="3">
        <f t="shared" si="1668"/>
        <v>17</v>
      </c>
      <c r="AD1431" s="42">
        <f t="shared" si="1669"/>
        <v>43.06666666666667</v>
      </c>
      <c r="AE1431" s="3">
        <f t="shared" si="1670"/>
        <v>59</v>
      </c>
      <c r="AF1431" s="42">
        <f t="shared" si="1671"/>
        <v>41.398333333333333</v>
      </c>
      <c r="AJ1431" s="3">
        <v>7</v>
      </c>
      <c r="AL1431" t="s">
        <v>136</v>
      </c>
    </row>
    <row r="1432" spans="1:38" x14ac:dyDescent="0.2">
      <c r="A1432" s="4">
        <v>1</v>
      </c>
      <c r="B1432" s="4">
        <v>8</v>
      </c>
      <c r="C1432" s="13" t="s">
        <v>1772</v>
      </c>
      <c r="D1432" s="29">
        <v>1609607</v>
      </c>
      <c r="E1432" s="29">
        <v>6620244</v>
      </c>
      <c r="F1432" s="23">
        <v>17</v>
      </c>
      <c r="G1432" s="10">
        <v>45</v>
      </c>
      <c r="H1432" s="38">
        <v>4.62</v>
      </c>
      <c r="I1432" s="8">
        <v>59</v>
      </c>
      <c r="J1432" s="8">
        <v>41</v>
      </c>
      <c r="K1432" s="17">
        <v>15.36</v>
      </c>
      <c r="L1432" s="20">
        <f t="shared" si="1663"/>
        <v>17.751283333333333</v>
      </c>
      <c r="M1432" s="20">
        <f t="shared" si="1664"/>
        <v>59.687600000000003</v>
      </c>
      <c r="N1432" s="16">
        <f t="shared" si="1665"/>
        <v>90675.528623752092</v>
      </c>
      <c r="O1432" s="16">
        <f t="shared" si="1666"/>
        <v>110914.89689650781</v>
      </c>
      <c r="P1432" s="22">
        <f t="shared" si="1653"/>
        <v>1.9054965232190795</v>
      </c>
      <c r="Q1432" s="11">
        <f t="shared" si="1654"/>
        <v>7122.7805408956456</v>
      </c>
      <c r="R1432" s="7">
        <f t="shared" si="1662"/>
        <v>1412</v>
      </c>
      <c r="S1432" s="11">
        <f t="shared" si="1655"/>
        <v>8212.3843630156607</v>
      </c>
      <c r="T1432" s="11">
        <f t="shared" si="1656"/>
        <v>10676.099671920359</v>
      </c>
      <c r="AB1432" s="4">
        <f t="shared" si="1667"/>
        <v>0</v>
      </c>
      <c r="AC1432" s="3">
        <f t="shared" si="1668"/>
        <v>17</v>
      </c>
      <c r="AD1432" s="42">
        <f t="shared" si="1669"/>
        <v>45.076999999999998</v>
      </c>
      <c r="AE1432" s="3">
        <f t="shared" si="1670"/>
        <v>59</v>
      </c>
      <c r="AF1432" s="42">
        <f t="shared" si="1671"/>
        <v>41.256</v>
      </c>
      <c r="AJ1432" s="3">
        <v>7</v>
      </c>
      <c r="AL1432" t="s">
        <v>0</v>
      </c>
    </row>
    <row r="1433" spans="1:38" x14ac:dyDescent="0.2">
      <c r="B1433" s="4">
        <v>9</v>
      </c>
      <c r="C1433" s="13" t="s">
        <v>1773</v>
      </c>
      <c r="D1433" s="29">
        <v>1610196</v>
      </c>
      <c r="E1433" s="29">
        <v>6620683</v>
      </c>
      <c r="F1433" s="23">
        <v>17</v>
      </c>
      <c r="G1433" s="10">
        <v>45</v>
      </c>
      <c r="H1433" s="38">
        <v>43.08</v>
      </c>
      <c r="I1433" s="8">
        <v>59</v>
      </c>
      <c r="J1433" s="8">
        <v>41</v>
      </c>
      <c r="K1433" s="17">
        <v>28.98</v>
      </c>
      <c r="L1433" s="20">
        <f t="shared" si="1663"/>
        <v>17.761966666666666</v>
      </c>
      <c r="M1433" s="20">
        <f t="shared" si="1664"/>
        <v>59.691383333333334</v>
      </c>
      <c r="N1433" s="16">
        <f t="shared" si="1665"/>
        <v>90654.150535132183</v>
      </c>
      <c r="O1433" s="16">
        <f t="shared" si="1666"/>
        <v>110915.22143201574</v>
      </c>
      <c r="P1433" s="22">
        <f t="shared" si="1653"/>
        <v>0.73460329430244187</v>
      </c>
      <c r="Q1433" s="11">
        <f t="shared" si="1654"/>
        <v>7123.5151441899479</v>
      </c>
      <c r="R1433" s="7">
        <f t="shared" si="1662"/>
        <v>1413</v>
      </c>
      <c r="S1433" s="11">
        <f t="shared" si="1655"/>
        <v>8207.4187223929493</v>
      </c>
      <c r="T1433" s="11">
        <f t="shared" si="1656"/>
        <v>10669.644339110835</v>
      </c>
      <c r="AB1433" s="4">
        <f t="shared" si="1667"/>
        <v>0</v>
      </c>
      <c r="AC1433" s="3">
        <f t="shared" si="1668"/>
        <v>17</v>
      </c>
      <c r="AD1433" s="42">
        <f t="shared" si="1669"/>
        <v>45.718000000000004</v>
      </c>
      <c r="AE1433" s="3">
        <f t="shared" si="1670"/>
        <v>59</v>
      </c>
      <c r="AF1433" s="42">
        <f t="shared" si="1671"/>
        <v>41.482999999999997</v>
      </c>
      <c r="AJ1433" s="3">
        <v>9</v>
      </c>
      <c r="AK1433" s="3">
        <v>1</v>
      </c>
      <c r="AL1433" t="s">
        <v>0</v>
      </c>
    </row>
    <row r="1434" spans="1:38" x14ac:dyDescent="0.2">
      <c r="B1434" s="4">
        <v>7</v>
      </c>
      <c r="C1434" s="13" t="s">
        <v>2726</v>
      </c>
      <c r="D1434" s="29">
        <v>1610196</v>
      </c>
      <c r="E1434" s="29">
        <v>6620683</v>
      </c>
      <c r="F1434" s="23">
        <v>17</v>
      </c>
      <c r="G1434" s="10">
        <v>45</v>
      </c>
      <c r="H1434" s="38">
        <v>43.08</v>
      </c>
      <c r="I1434" s="8">
        <v>59</v>
      </c>
      <c r="J1434" s="8">
        <v>41</v>
      </c>
      <c r="K1434" s="17">
        <v>28.98</v>
      </c>
      <c r="L1434" s="20">
        <f t="shared" si="1663"/>
        <v>17.761966666666666</v>
      </c>
      <c r="M1434" s="20">
        <f t="shared" si="1664"/>
        <v>59.691383333333334</v>
      </c>
      <c r="N1434" s="16">
        <f t="shared" si="1665"/>
        <v>90654.150535132183</v>
      </c>
      <c r="O1434" s="16">
        <f t="shared" si="1666"/>
        <v>110915.22143201574</v>
      </c>
      <c r="P1434" s="22">
        <f t="shared" si="1653"/>
        <v>0</v>
      </c>
      <c r="Q1434" s="11">
        <f t="shared" si="1654"/>
        <v>7123.5151441899479</v>
      </c>
      <c r="R1434" s="7">
        <f t="shared" si="1662"/>
        <v>1414</v>
      </c>
      <c r="S1434" s="11">
        <f t="shared" si="1655"/>
        <v>8201.6143244280302</v>
      </c>
      <c r="T1434" s="11">
        <f t="shared" si="1656"/>
        <v>10662.098621756439</v>
      </c>
      <c r="AB1434" s="4">
        <f t="shared" si="1667"/>
        <v>0</v>
      </c>
      <c r="AC1434" s="3">
        <f t="shared" si="1668"/>
        <v>17</v>
      </c>
      <c r="AD1434" s="42">
        <f t="shared" si="1669"/>
        <v>45.718000000000004</v>
      </c>
      <c r="AE1434" s="3">
        <f t="shared" si="1670"/>
        <v>59</v>
      </c>
      <c r="AF1434" s="42">
        <f t="shared" si="1671"/>
        <v>41.482999999999997</v>
      </c>
      <c r="AJ1434" s="3">
        <v>9</v>
      </c>
      <c r="AK1434" s="3">
        <v>1</v>
      </c>
      <c r="AL1434" t="s">
        <v>0</v>
      </c>
    </row>
    <row r="1435" spans="1:38" x14ac:dyDescent="0.2">
      <c r="A1435" s="4">
        <v>1</v>
      </c>
      <c r="B1435" s="4">
        <v>9</v>
      </c>
      <c r="C1435" s="13" t="s">
        <v>1774</v>
      </c>
      <c r="D1435" s="29">
        <v>1610196</v>
      </c>
      <c r="E1435" s="29">
        <v>6620683</v>
      </c>
      <c r="F1435" s="23">
        <v>17</v>
      </c>
      <c r="G1435" s="10">
        <v>45</v>
      </c>
      <c r="H1435" s="38">
        <v>43.08</v>
      </c>
      <c r="I1435" s="8">
        <v>59</v>
      </c>
      <c r="J1435" s="8">
        <v>41</v>
      </c>
      <c r="K1435" s="17">
        <v>28.98</v>
      </c>
      <c r="L1435" s="20">
        <f t="shared" si="1663"/>
        <v>17.761966666666666</v>
      </c>
      <c r="M1435" s="20">
        <f t="shared" si="1664"/>
        <v>59.691383333333334</v>
      </c>
      <c r="N1435" s="16">
        <f t="shared" si="1665"/>
        <v>90654.150535132183</v>
      </c>
      <c r="O1435" s="16">
        <f t="shared" si="1666"/>
        <v>110915.22143201574</v>
      </c>
      <c r="P1435" s="22">
        <f t="shared" si="1653"/>
        <v>0</v>
      </c>
      <c r="Q1435" s="11">
        <f t="shared" si="1654"/>
        <v>7123.5151441899479</v>
      </c>
      <c r="R1435" s="7">
        <f t="shared" si="1662"/>
        <v>1415</v>
      </c>
      <c r="S1435" s="11">
        <f t="shared" si="1655"/>
        <v>8195.818130559177</v>
      </c>
      <c r="T1435" s="11">
        <f t="shared" si="1656"/>
        <v>10654.56356972693</v>
      </c>
      <c r="AB1435" s="4">
        <f t="shared" si="1667"/>
        <v>0</v>
      </c>
      <c r="AC1435" s="3">
        <f t="shared" si="1668"/>
        <v>17</v>
      </c>
      <c r="AD1435" s="42">
        <f t="shared" si="1669"/>
        <v>45.718000000000004</v>
      </c>
      <c r="AE1435" s="3">
        <f t="shared" si="1670"/>
        <v>59</v>
      </c>
      <c r="AF1435" s="42">
        <f t="shared" si="1671"/>
        <v>41.482999999999997</v>
      </c>
      <c r="AJ1435" s="3">
        <v>9</v>
      </c>
      <c r="AK1435" s="3">
        <v>1</v>
      </c>
      <c r="AL1435" t="s">
        <v>0</v>
      </c>
    </row>
    <row r="1436" spans="1:38" x14ac:dyDescent="0.2">
      <c r="A1436" s="4">
        <v>1</v>
      </c>
      <c r="B1436" s="4">
        <v>9</v>
      </c>
      <c r="C1436" s="13" t="s">
        <v>1775</v>
      </c>
      <c r="D1436" s="29">
        <v>1610803</v>
      </c>
      <c r="E1436" s="29">
        <v>6620954</v>
      </c>
      <c r="F1436" s="23">
        <v>17</v>
      </c>
      <c r="G1436" s="10">
        <v>46</v>
      </c>
      <c r="H1436" s="38">
        <v>22.74</v>
      </c>
      <c r="I1436" s="8">
        <v>59</v>
      </c>
      <c r="J1436" s="8">
        <v>41</v>
      </c>
      <c r="K1436" s="17">
        <v>36.72</v>
      </c>
      <c r="L1436" s="20">
        <f t="shared" ref="L1436" si="1688">(H1436/60+G1436)/60+F1436</f>
        <v>17.772983333333332</v>
      </c>
      <c r="M1436" s="20">
        <f t="shared" ref="M1436" si="1689">(K1436/60+J1436)/60+I1436</f>
        <v>59.693533333333335</v>
      </c>
      <c r="N1436" s="16">
        <f t="shared" ref="N1436" si="1690">D1436/L1436</f>
        <v>90632.111097461602</v>
      </c>
      <c r="O1436" s="16">
        <f t="shared" ref="O1436" si="1691">E1436/M1436</f>
        <v>110915.76642025993</v>
      </c>
      <c r="P1436" s="22">
        <f t="shared" ref="P1436" si="1692">SQRT(POWER(D1436-D1435,2)+POWER(E1436-E1435,2))/1000</f>
        <v>0.66474807258088375</v>
      </c>
      <c r="Q1436" s="11">
        <f t="shared" ref="Q1436" si="1693">Q1435+P1436</f>
        <v>7124.1798922625285</v>
      </c>
      <c r="R1436" s="7">
        <f t="shared" si="1662"/>
        <v>1416</v>
      </c>
      <c r="S1436" s="11">
        <f t="shared" ref="S1436" si="1694">Q1436/R1436*1628</f>
        <v>8190.7943959063532</v>
      </c>
      <c r="T1436" s="11">
        <f t="shared" ref="T1436" si="1695">S1436*1.3</f>
        <v>10648.03271467826</v>
      </c>
      <c r="AB1436" s="4">
        <f t="shared" ref="AB1436" si="1696">SUM(U1436:AA1436)</f>
        <v>0</v>
      </c>
      <c r="AC1436" s="3">
        <f t="shared" ref="AC1436" si="1697">F1436</f>
        <v>17</v>
      </c>
      <c r="AD1436" s="42">
        <f t="shared" ref="AD1436" si="1698">G1436+H1436/60</f>
        <v>46.378999999999998</v>
      </c>
      <c r="AE1436" s="3">
        <f t="shared" ref="AE1436" si="1699">I1436</f>
        <v>59</v>
      </c>
      <c r="AF1436" s="42">
        <f t="shared" ref="AF1436" si="1700">J1436+K1436/60</f>
        <v>41.612000000000002</v>
      </c>
      <c r="AJ1436" s="3">
        <v>5</v>
      </c>
      <c r="AK1436" s="3">
        <v>1</v>
      </c>
      <c r="AL1436" s="13" t="s">
        <v>440</v>
      </c>
    </row>
    <row r="1437" spans="1:38" x14ac:dyDescent="0.2">
      <c r="B1437" s="4">
        <v>9</v>
      </c>
      <c r="C1437" s="13" t="s">
        <v>2727</v>
      </c>
      <c r="D1437" s="29">
        <v>1610196</v>
      </c>
      <c r="E1437" s="29">
        <v>6620683</v>
      </c>
      <c r="F1437" s="23">
        <v>17</v>
      </c>
      <c r="G1437" s="10">
        <v>45</v>
      </c>
      <c r="H1437" s="38">
        <v>43.08</v>
      </c>
      <c r="I1437" s="8">
        <v>59</v>
      </c>
      <c r="J1437" s="8">
        <v>41</v>
      </c>
      <c r="K1437" s="17">
        <v>28.98</v>
      </c>
      <c r="L1437" s="20">
        <f t="shared" ref="L1437" si="1701">(H1437/60+G1437)/60+F1437</f>
        <v>17.761966666666666</v>
      </c>
      <c r="M1437" s="20">
        <f t="shared" ref="M1437" si="1702">(K1437/60+J1437)/60+I1437</f>
        <v>59.691383333333334</v>
      </c>
      <c r="N1437" s="16">
        <f t="shared" ref="N1437" si="1703">D1437/L1437</f>
        <v>90654.150535132183</v>
      </c>
      <c r="O1437" s="16">
        <f t="shared" ref="O1437" si="1704">E1437/M1437</f>
        <v>110915.22143201574</v>
      </c>
      <c r="P1437" s="22">
        <f t="shared" ref="P1437:P1447" si="1705">SQRT(POWER(D1437-D1436,2)+POWER(E1437-E1436,2))/1000</f>
        <v>0.66474807258088375</v>
      </c>
      <c r="Q1437" s="11">
        <f t="shared" ref="Q1437:Q1447" si="1706">Q1436+P1437</f>
        <v>7124.844640335109</v>
      </c>
      <c r="R1437" s="7">
        <f t="shared" si="1662"/>
        <v>1417</v>
      </c>
      <c r="S1437" s="11">
        <f t="shared" ref="S1437:S1447" si="1707">Q1437/R1437*1628</f>
        <v>8185.7777519164138</v>
      </c>
      <c r="T1437" s="11">
        <f t="shared" ref="T1437:T1447" si="1708">S1437*1.3</f>
        <v>10641.511077491337</v>
      </c>
      <c r="U1437" s="4">
        <v>9</v>
      </c>
      <c r="AB1437" s="4">
        <f t="shared" ref="AB1437" si="1709">SUM(U1437:AA1437)</f>
        <v>9</v>
      </c>
      <c r="AC1437" s="3">
        <f t="shared" ref="AC1437" si="1710">F1437</f>
        <v>17</v>
      </c>
      <c r="AD1437" s="42">
        <f t="shared" ref="AD1437" si="1711">G1437+H1437/60</f>
        <v>45.718000000000004</v>
      </c>
      <c r="AE1437" s="3">
        <f t="shared" ref="AE1437" si="1712">I1437</f>
        <v>59</v>
      </c>
      <c r="AF1437" s="42">
        <f t="shared" ref="AF1437" si="1713">J1437+K1437/60</f>
        <v>41.482999999999997</v>
      </c>
      <c r="AG1437" s="4">
        <v>1</v>
      </c>
      <c r="AJ1437" s="3">
        <v>9</v>
      </c>
      <c r="AK1437" s="3">
        <v>1</v>
      </c>
      <c r="AL1437" s="13" t="s">
        <v>440</v>
      </c>
    </row>
    <row r="1438" spans="1:38" x14ac:dyDescent="0.2">
      <c r="B1438" s="4">
        <v>9</v>
      </c>
      <c r="C1438" s="13" t="s">
        <v>1776</v>
      </c>
      <c r="D1438" s="29">
        <v>1616047</v>
      </c>
      <c r="E1438" s="29">
        <v>6619679</v>
      </c>
      <c r="F1438" s="23"/>
      <c r="G1438" s="10"/>
      <c r="H1438" s="38"/>
      <c r="I1438" s="8"/>
      <c r="J1438" s="8"/>
      <c r="K1438" s="17"/>
      <c r="L1438" s="20">
        <f t="shared" si="1663"/>
        <v>0</v>
      </c>
      <c r="M1438" s="20">
        <f t="shared" si="1664"/>
        <v>0</v>
      </c>
      <c r="N1438" s="16"/>
      <c r="O1438" s="16"/>
      <c r="P1438" s="22">
        <f t="shared" si="1705"/>
        <v>5.9365155604950619</v>
      </c>
      <c r="Q1438" s="11">
        <f t="shared" si="1706"/>
        <v>7130.7811558956037</v>
      </c>
      <c r="R1438" s="7">
        <f t="shared" si="1662"/>
        <v>1418</v>
      </c>
      <c r="S1438" s="11">
        <f t="shared" si="1707"/>
        <v>8186.8206782778871</v>
      </c>
      <c r="T1438" s="11">
        <f t="shared" si="1708"/>
        <v>10642.866881761254</v>
      </c>
      <c r="AB1438" s="4">
        <f t="shared" si="1667"/>
        <v>0</v>
      </c>
      <c r="AC1438" s="3">
        <f t="shared" si="1668"/>
        <v>0</v>
      </c>
      <c r="AD1438" s="42">
        <f t="shared" si="1669"/>
        <v>0</v>
      </c>
      <c r="AE1438" s="3">
        <f t="shared" si="1670"/>
        <v>0</v>
      </c>
      <c r="AF1438" s="42">
        <f t="shared" si="1671"/>
        <v>0</v>
      </c>
      <c r="AJ1438" s="3">
        <v>9</v>
      </c>
      <c r="AK1438" s="3">
        <v>1</v>
      </c>
      <c r="AL1438" t="s">
        <v>613</v>
      </c>
    </row>
    <row r="1439" spans="1:38" x14ac:dyDescent="0.2">
      <c r="B1439" s="4">
        <v>8</v>
      </c>
      <c r="C1439" s="13" t="s">
        <v>2865</v>
      </c>
      <c r="D1439" s="29">
        <v>1615975</v>
      </c>
      <c r="E1439" s="29">
        <v>6619689</v>
      </c>
      <c r="F1439" s="23"/>
      <c r="G1439" s="10"/>
      <c r="H1439" s="38"/>
      <c r="I1439" s="8"/>
      <c r="J1439" s="8"/>
      <c r="K1439" s="17"/>
      <c r="L1439" s="20"/>
      <c r="M1439" s="20"/>
      <c r="N1439" s="16"/>
      <c r="O1439" s="16"/>
      <c r="P1439" s="22">
        <f t="shared" si="1705"/>
        <v>7.2691127381544984E-2</v>
      </c>
      <c r="Q1439" s="11">
        <f t="shared" si="1706"/>
        <v>7130.8538470229851</v>
      </c>
      <c r="R1439" s="7">
        <f t="shared" si="1662"/>
        <v>1419</v>
      </c>
      <c r="S1439" s="11">
        <f t="shared" si="1707"/>
        <v>8181.1346461969124</v>
      </c>
      <c r="T1439" s="11">
        <f t="shared" si="1708"/>
        <v>10635.475040055986</v>
      </c>
      <c r="AA1439" s="4">
        <v>9</v>
      </c>
      <c r="AB1439" s="4">
        <f t="shared" ref="AB1439" si="1714">SUM(U1439:AA1439)</f>
        <v>9</v>
      </c>
      <c r="AC1439" s="3">
        <f t="shared" ref="AC1439" si="1715">F1439</f>
        <v>0</v>
      </c>
      <c r="AD1439" s="42">
        <f t="shared" ref="AD1439" si="1716">G1439+H1439/60</f>
        <v>0</v>
      </c>
      <c r="AE1439" s="3">
        <f t="shared" ref="AE1439" si="1717">I1439</f>
        <v>0</v>
      </c>
      <c r="AF1439" s="42">
        <f t="shared" ref="AF1439" si="1718">J1439+K1439/60</f>
        <v>0</v>
      </c>
      <c r="AG1439" s="4">
        <v>1</v>
      </c>
      <c r="AJ1439" s="3">
        <v>9</v>
      </c>
      <c r="AL1439" s="13" t="s">
        <v>613</v>
      </c>
    </row>
    <row r="1440" spans="1:38" x14ac:dyDescent="0.2">
      <c r="B1440" s="4">
        <v>9</v>
      </c>
      <c r="C1440" s="13" t="s">
        <v>1777</v>
      </c>
      <c r="D1440" s="29">
        <v>1615263</v>
      </c>
      <c r="E1440" s="29">
        <v>6617984</v>
      </c>
      <c r="F1440" s="23">
        <v>17</v>
      </c>
      <c r="G1440" s="10">
        <v>51</v>
      </c>
      <c r="H1440" s="38">
        <v>1.44</v>
      </c>
      <c r="I1440" s="8">
        <v>59</v>
      </c>
      <c r="J1440" s="8">
        <v>39</v>
      </c>
      <c r="K1440" s="17">
        <v>56.94</v>
      </c>
      <c r="L1440" s="20">
        <f t="shared" si="1663"/>
        <v>17.8504</v>
      </c>
      <c r="M1440" s="20">
        <f t="shared" si="1664"/>
        <v>59.665816666666665</v>
      </c>
      <c r="N1440" s="16">
        <f t="shared" si="1665"/>
        <v>90488.89660735894</v>
      </c>
      <c r="O1440" s="16">
        <f t="shared" si="1666"/>
        <v>110917.51307071693</v>
      </c>
      <c r="P1440" s="22">
        <f t="shared" si="1705"/>
        <v>1.847692885736155</v>
      </c>
      <c r="Q1440" s="11">
        <f t="shared" si="1706"/>
        <v>7132.7015399087213</v>
      </c>
      <c r="R1440" s="7">
        <f t="shared" si="1662"/>
        <v>1420</v>
      </c>
      <c r="S1440" s="11">
        <f t="shared" si="1707"/>
        <v>8177.4916246277453</v>
      </c>
      <c r="T1440" s="11">
        <f t="shared" si="1708"/>
        <v>10630.73911201607</v>
      </c>
      <c r="AB1440" s="4">
        <f t="shared" si="1667"/>
        <v>0</v>
      </c>
      <c r="AC1440" s="3">
        <f t="shared" si="1668"/>
        <v>17</v>
      </c>
      <c r="AD1440" s="42">
        <f t="shared" si="1669"/>
        <v>51.024000000000001</v>
      </c>
      <c r="AE1440" s="3">
        <f t="shared" si="1670"/>
        <v>59</v>
      </c>
      <c r="AF1440" s="42">
        <f t="shared" si="1671"/>
        <v>39.948999999999998</v>
      </c>
      <c r="AJ1440" s="3">
        <v>9</v>
      </c>
      <c r="AK1440" s="57" t="s">
        <v>2296</v>
      </c>
      <c r="AL1440" t="s">
        <v>2728</v>
      </c>
    </row>
    <row r="1441" spans="2:38" x14ac:dyDescent="0.2">
      <c r="B1441" s="4">
        <v>9</v>
      </c>
      <c r="C1441" s="13" t="s">
        <v>1778</v>
      </c>
      <c r="D1441" s="8">
        <v>1615080</v>
      </c>
      <c r="E1441" s="8">
        <v>6617700</v>
      </c>
      <c r="F1441" s="23">
        <v>17</v>
      </c>
      <c r="G1441" s="10">
        <v>50</v>
      </c>
      <c r="H1441" s="38">
        <v>49.2</v>
      </c>
      <c r="I1441" s="8">
        <v>59</v>
      </c>
      <c r="J1441" s="8">
        <v>39</v>
      </c>
      <c r="K1441" s="17">
        <v>47.94</v>
      </c>
      <c r="L1441" s="20">
        <f t="shared" si="1663"/>
        <v>17.847000000000001</v>
      </c>
      <c r="M1441" s="20">
        <f t="shared" si="1664"/>
        <v>59.663316666666667</v>
      </c>
      <c r="N1441" s="16">
        <f t="shared" si="1665"/>
        <v>90495.881660783314</v>
      </c>
      <c r="O1441" s="16">
        <f t="shared" si="1666"/>
        <v>110917.4006697024</v>
      </c>
      <c r="P1441" s="22">
        <f t="shared" si="1705"/>
        <v>0.33785351855500928</v>
      </c>
      <c r="Q1441" s="11">
        <f t="shared" si="1706"/>
        <v>7133.0393934272761</v>
      </c>
      <c r="R1441" s="7">
        <f t="shared" si="1662"/>
        <v>1421</v>
      </c>
      <c r="S1441" s="11">
        <f t="shared" si="1707"/>
        <v>8172.123949683044</v>
      </c>
      <c r="T1441" s="11">
        <f t="shared" si="1708"/>
        <v>10623.761134587958</v>
      </c>
      <c r="U1441" s="4">
        <v>9</v>
      </c>
      <c r="V1441" s="4">
        <v>9</v>
      </c>
      <c r="W1441" s="4">
        <v>9</v>
      </c>
      <c r="AB1441" s="4">
        <f t="shared" si="1667"/>
        <v>27</v>
      </c>
      <c r="AC1441" s="3">
        <f t="shared" si="1668"/>
        <v>17</v>
      </c>
      <c r="AD1441" s="42">
        <f t="shared" si="1669"/>
        <v>50.82</v>
      </c>
      <c r="AE1441" s="3">
        <f t="shared" si="1670"/>
        <v>59</v>
      </c>
      <c r="AF1441" s="42">
        <f t="shared" si="1671"/>
        <v>39.798999999999999</v>
      </c>
      <c r="AJ1441" s="3">
        <v>9</v>
      </c>
      <c r="AK1441" s="3">
        <v>1</v>
      </c>
      <c r="AL1441" t="s">
        <v>2729</v>
      </c>
    </row>
    <row r="1442" spans="2:38" x14ac:dyDescent="0.2">
      <c r="B1442" s="4">
        <v>8</v>
      </c>
      <c r="C1442" s="13" t="s">
        <v>1779</v>
      </c>
      <c r="D1442" s="29">
        <v>1613405</v>
      </c>
      <c r="E1442" s="29">
        <v>6616987</v>
      </c>
      <c r="F1442" s="23">
        <v>17</v>
      </c>
      <c r="G1442" s="10">
        <v>49</v>
      </c>
      <c r="H1442" s="38">
        <v>0.9</v>
      </c>
      <c r="I1442" s="8">
        <v>59</v>
      </c>
      <c r="J1442" s="8">
        <v>39</v>
      </c>
      <c r="K1442" s="17">
        <v>26.5</v>
      </c>
      <c r="L1442" s="20">
        <f t="shared" si="1663"/>
        <v>17.816916666666668</v>
      </c>
      <c r="M1442" s="20">
        <f t="shared" si="1664"/>
        <v>59.657361111111108</v>
      </c>
      <c r="N1442" s="16">
        <f t="shared" si="1665"/>
        <v>90554.669485460909</v>
      </c>
      <c r="O1442" s="16">
        <f t="shared" si="1666"/>
        <v>110916.52189703702</v>
      </c>
      <c r="P1442" s="22">
        <f t="shared" si="1705"/>
        <v>1.8204378594173436</v>
      </c>
      <c r="Q1442" s="11">
        <f t="shared" si="1706"/>
        <v>7134.8598312866934</v>
      </c>
      <c r="R1442" s="7">
        <f t="shared" si="1662"/>
        <v>1422</v>
      </c>
      <c r="S1442" s="11">
        <f t="shared" si="1707"/>
        <v>8168.4611851861719</v>
      </c>
      <c r="T1442" s="11">
        <f t="shared" si="1708"/>
        <v>10618.999540742023</v>
      </c>
      <c r="U1442" s="4">
        <v>9</v>
      </c>
      <c r="V1442" s="4">
        <v>9</v>
      </c>
      <c r="W1442" s="4">
        <v>7</v>
      </c>
      <c r="AB1442" s="4">
        <f>SUM(U1442:AA1442)+AB1443-1</f>
        <v>49</v>
      </c>
      <c r="AC1442" s="3">
        <f t="shared" si="1668"/>
        <v>17</v>
      </c>
      <c r="AD1442" s="42">
        <f t="shared" si="1669"/>
        <v>49.015000000000001</v>
      </c>
      <c r="AE1442" s="3">
        <f t="shared" si="1670"/>
        <v>59</v>
      </c>
      <c r="AF1442" s="42">
        <f t="shared" si="1671"/>
        <v>39.44166666666667</v>
      </c>
      <c r="AJ1442" s="3">
        <v>8</v>
      </c>
      <c r="AL1442" t="s">
        <v>585</v>
      </c>
    </row>
    <row r="1443" spans="2:38" x14ac:dyDescent="0.2">
      <c r="B1443" s="4">
        <v>8</v>
      </c>
      <c r="C1443" s="13" t="s">
        <v>1780</v>
      </c>
      <c r="D1443" s="29">
        <v>1613423</v>
      </c>
      <c r="E1443" s="29">
        <v>6616988</v>
      </c>
      <c r="F1443" s="23">
        <v>17</v>
      </c>
      <c r="G1443" s="10">
        <v>49</v>
      </c>
      <c r="H1443" s="38">
        <v>2.1</v>
      </c>
      <c r="I1443" s="8">
        <v>59</v>
      </c>
      <c r="J1443" s="8">
        <v>39</v>
      </c>
      <c r="K1443" s="17">
        <v>26.5</v>
      </c>
      <c r="L1443" s="20">
        <f t="shared" si="1663"/>
        <v>17.817250000000001</v>
      </c>
      <c r="M1443" s="20">
        <f t="shared" si="1664"/>
        <v>59.657361111111108</v>
      </c>
      <c r="N1443" s="16">
        <f t="shared" ref="N1443" si="1719">D1443/L1443</f>
        <v>90553.98560383897</v>
      </c>
      <c r="O1443" s="16">
        <f t="shared" ref="O1443" si="1720">E1443/M1443</f>
        <v>110916.53865942781</v>
      </c>
      <c r="P1443" s="22">
        <f t="shared" si="1705"/>
        <v>1.8027756377319945E-2</v>
      </c>
      <c r="Q1443" s="11">
        <f t="shared" si="1706"/>
        <v>7134.8778590430711</v>
      </c>
      <c r="R1443" s="7">
        <f t="shared" si="1662"/>
        <v>1423</v>
      </c>
      <c r="S1443" s="11">
        <f t="shared" si="1707"/>
        <v>8162.7415000155443</v>
      </c>
      <c r="T1443" s="11">
        <f t="shared" si="1708"/>
        <v>10611.563950020209</v>
      </c>
      <c r="U1443" s="4">
        <v>9</v>
      </c>
      <c r="V1443" s="4">
        <v>9</v>
      </c>
      <c r="W1443" s="4">
        <v>7</v>
      </c>
      <c r="AB1443" s="4">
        <f t="shared" si="1667"/>
        <v>25</v>
      </c>
      <c r="AC1443" s="3">
        <f t="shared" si="1668"/>
        <v>17</v>
      </c>
      <c r="AD1443" s="42">
        <f t="shared" si="1669"/>
        <v>49.034999999999997</v>
      </c>
      <c r="AE1443" s="3">
        <f t="shared" si="1670"/>
        <v>59</v>
      </c>
      <c r="AF1443" s="42">
        <f t="shared" si="1671"/>
        <v>39.44166666666667</v>
      </c>
      <c r="AJ1443" s="3">
        <v>8</v>
      </c>
      <c r="AL1443" t="s">
        <v>585</v>
      </c>
    </row>
    <row r="1444" spans="2:38" x14ac:dyDescent="0.2">
      <c r="B1444" s="4">
        <v>9</v>
      </c>
      <c r="C1444" s="13" t="s">
        <v>1781</v>
      </c>
      <c r="D1444" s="8">
        <v>1614540</v>
      </c>
      <c r="E1444" s="8">
        <v>6616390</v>
      </c>
      <c r="F1444" s="23">
        <v>17</v>
      </c>
      <c r="G1444" s="10">
        <v>50</v>
      </c>
      <c r="H1444" s="38">
        <v>12.18</v>
      </c>
      <c r="I1444" s="8">
        <v>59</v>
      </c>
      <c r="J1444" s="8">
        <v>39</v>
      </c>
      <c r="K1444" s="17">
        <v>6.12</v>
      </c>
      <c r="L1444" s="20">
        <f t="shared" si="1663"/>
        <v>17.836716666666668</v>
      </c>
      <c r="M1444" s="20">
        <f t="shared" si="1664"/>
        <v>59.651699999999998</v>
      </c>
      <c r="N1444" s="16">
        <f t="shared" si="1665"/>
        <v>90517.780271593321</v>
      </c>
      <c r="O1444" s="16">
        <f t="shared" si="1666"/>
        <v>110917.04008435635</v>
      </c>
      <c r="P1444" s="22">
        <f t="shared" si="1705"/>
        <v>1.2670015785309821</v>
      </c>
      <c r="Q1444" s="11">
        <f t="shared" si="1706"/>
        <v>7136.1448606216018</v>
      </c>
      <c r="R1444" s="7">
        <f t="shared" si="1662"/>
        <v>1424</v>
      </c>
      <c r="S1444" s="11">
        <f t="shared" si="1707"/>
        <v>8158.457747957842</v>
      </c>
      <c r="T1444" s="11">
        <f t="shared" si="1708"/>
        <v>10605.995072345195</v>
      </c>
      <c r="AB1444" s="4">
        <f t="shared" si="1667"/>
        <v>0</v>
      </c>
      <c r="AC1444" s="3">
        <f t="shared" si="1668"/>
        <v>17</v>
      </c>
      <c r="AD1444" s="42">
        <f t="shared" si="1669"/>
        <v>50.203000000000003</v>
      </c>
      <c r="AE1444" s="3">
        <f t="shared" si="1670"/>
        <v>59</v>
      </c>
      <c r="AF1444" s="42">
        <f t="shared" si="1671"/>
        <v>39.101999999999997</v>
      </c>
      <c r="AJ1444" s="3">
        <v>9</v>
      </c>
      <c r="AK1444" s="3">
        <v>1</v>
      </c>
      <c r="AL1444" t="s">
        <v>457</v>
      </c>
    </row>
    <row r="1445" spans="2:38" x14ac:dyDescent="0.2">
      <c r="B1445" s="4">
        <v>9</v>
      </c>
      <c r="C1445" s="13" t="s">
        <v>1783</v>
      </c>
      <c r="D1445" s="8">
        <v>1614545</v>
      </c>
      <c r="E1445" s="8">
        <v>6616390</v>
      </c>
      <c r="F1445" s="23"/>
      <c r="G1445" s="10"/>
      <c r="H1445" s="38"/>
      <c r="I1445" s="8"/>
      <c r="J1445" s="8"/>
      <c r="K1445" s="17"/>
      <c r="L1445" s="20">
        <f t="shared" si="1663"/>
        <v>0</v>
      </c>
      <c r="M1445" s="20">
        <f t="shared" si="1664"/>
        <v>0</v>
      </c>
      <c r="N1445" s="16"/>
      <c r="O1445" s="16"/>
      <c r="P1445" s="22">
        <f t="shared" si="1705"/>
        <v>5.0000000000000001E-3</v>
      </c>
      <c r="Q1445" s="11">
        <f t="shared" si="1706"/>
        <v>7136.1498606216019</v>
      </c>
      <c r="R1445" s="7">
        <f t="shared" si="1662"/>
        <v>1425</v>
      </c>
      <c r="S1445" s="11">
        <f t="shared" si="1707"/>
        <v>8152.738226731205</v>
      </c>
      <c r="T1445" s="11">
        <f t="shared" si="1708"/>
        <v>10598.559694750567</v>
      </c>
      <c r="AB1445" s="4">
        <f t="shared" si="1667"/>
        <v>0</v>
      </c>
      <c r="AC1445" s="3">
        <f t="shared" si="1668"/>
        <v>0</v>
      </c>
      <c r="AD1445" s="42">
        <f t="shared" si="1669"/>
        <v>0</v>
      </c>
      <c r="AE1445" s="3">
        <f t="shared" si="1670"/>
        <v>0</v>
      </c>
      <c r="AF1445" s="42">
        <f t="shared" si="1671"/>
        <v>0</v>
      </c>
      <c r="AJ1445" s="3">
        <v>9</v>
      </c>
      <c r="AK1445" s="3">
        <v>1</v>
      </c>
      <c r="AL1445" t="s">
        <v>457</v>
      </c>
    </row>
    <row r="1446" spans="2:38" x14ac:dyDescent="0.2">
      <c r="B1446" s="4">
        <v>7</v>
      </c>
      <c r="C1446" s="13" t="s">
        <v>1782</v>
      </c>
      <c r="D1446" s="29">
        <v>1615589</v>
      </c>
      <c r="E1446" s="29">
        <v>6615836</v>
      </c>
      <c r="F1446" s="23">
        <v>17</v>
      </c>
      <c r="G1446" s="10">
        <v>51</v>
      </c>
      <c r="H1446" s="38">
        <v>18</v>
      </c>
      <c r="I1446" s="8">
        <v>59</v>
      </c>
      <c r="J1446" s="8">
        <v>38</v>
      </c>
      <c r="K1446" s="17">
        <v>47.22</v>
      </c>
      <c r="L1446" s="20">
        <f t="shared" si="1663"/>
        <v>17.855</v>
      </c>
      <c r="M1446" s="20">
        <f t="shared" si="1664"/>
        <v>59.646450000000002</v>
      </c>
      <c r="N1446" s="16">
        <f t="shared" si="1665"/>
        <v>90483.842061047326</v>
      </c>
      <c r="O1446" s="16">
        <f t="shared" si="1666"/>
        <v>110917.51478922887</v>
      </c>
      <c r="P1446" s="22">
        <f t="shared" si="1705"/>
        <v>1.1818849351777017</v>
      </c>
      <c r="Q1446" s="11">
        <f t="shared" si="1706"/>
        <v>7137.3317455567794</v>
      </c>
      <c r="R1446" s="7">
        <f t="shared" si="1662"/>
        <v>1426</v>
      </c>
      <c r="S1446" s="11">
        <f t="shared" si="1707"/>
        <v>8148.3703238193812</v>
      </c>
      <c r="T1446" s="11">
        <f t="shared" si="1708"/>
        <v>10592.881420965196</v>
      </c>
      <c r="AB1446" s="4">
        <f t="shared" si="1667"/>
        <v>0</v>
      </c>
      <c r="AC1446" s="3">
        <f t="shared" si="1668"/>
        <v>17</v>
      </c>
      <c r="AD1446" s="42">
        <f t="shared" si="1669"/>
        <v>51.3</v>
      </c>
      <c r="AE1446" s="3">
        <f t="shared" si="1670"/>
        <v>59</v>
      </c>
      <c r="AF1446" s="42">
        <f t="shared" si="1671"/>
        <v>38.786999999999999</v>
      </c>
      <c r="AJ1446" s="3">
        <v>4</v>
      </c>
      <c r="AL1446" t="s">
        <v>4</v>
      </c>
    </row>
    <row r="1447" spans="2:38" x14ac:dyDescent="0.2">
      <c r="B1447" s="4">
        <v>9</v>
      </c>
      <c r="C1447" s="13" t="s">
        <v>1784</v>
      </c>
      <c r="D1447" s="8">
        <v>1617160</v>
      </c>
      <c r="E1447" s="8">
        <v>6615160</v>
      </c>
      <c r="F1447" s="23">
        <v>17</v>
      </c>
      <c r="G1447" s="10">
        <v>52</v>
      </c>
      <c r="H1447" s="38">
        <v>56.88</v>
      </c>
      <c r="I1447" s="8">
        <v>59</v>
      </c>
      <c r="J1447" s="8">
        <v>38</v>
      </c>
      <c r="K1447" s="17">
        <v>23.82</v>
      </c>
      <c r="L1447" s="20">
        <f t="shared" si="1663"/>
        <v>17.882466666666666</v>
      </c>
      <c r="M1447" s="20">
        <f t="shared" si="1664"/>
        <v>59.639949999999999</v>
      </c>
      <c r="N1447" s="16">
        <f t="shared" si="1665"/>
        <v>90432.714353351708</v>
      </c>
      <c r="O1447" s="16">
        <f t="shared" si="1666"/>
        <v>110918.26871082219</v>
      </c>
      <c r="P1447" s="22">
        <f t="shared" si="1705"/>
        <v>1.7102681076369284</v>
      </c>
      <c r="Q1447" s="11">
        <f t="shared" si="1706"/>
        <v>7139.0420136644161</v>
      </c>
      <c r="R1447" s="7">
        <f t="shared" si="1662"/>
        <v>1427</v>
      </c>
      <c r="S1447" s="11">
        <f t="shared" si="1707"/>
        <v>8144.6113512583534</v>
      </c>
      <c r="T1447" s="11">
        <f t="shared" si="1708"/>
        <v>10587.994756635861</v>
      </c>
      <c r="AB1447" s="4">
        <f t="shared" si="1667"/>
        <v>0</v>
      </c>
      <c r="AC1447" s="3">
        <f t="shared" si="1668"/>
        <v>17</v>
      </c>
      <c r="AD1447" s="42">
        <f t="shared" si="1669"/>
        <v>52.948</v>
      </c>
      <c r="AE1447" s="3">
        <f t="shared" si="1670"/>
        <v>59</v>
      </c>
      <c r="AF1447" s="42">
        <f t="shared" si="1671"/>
        <v>38.396999999999998</v>
      </c>
      <c r="AJ1447" s="3">
        <v>9</v>
      </c>
      <c r="AK1447" s="3">
        <v>1</v>
      </c>
      <c r="AL1447" t="s">
        <v>164</v>
      </c>
    </row>
    <row r="1448" spans="2:38" x14ac:dyDescent="0.2">
      <c r="B1448" s="4">
        <v>9</v>
      </c>
      <c r="C1448" s="13" t="s">
        <v>1785</v>
      </c>
      <c r="D1448" s="8">
        <v>1617160</v>
      </c>
      <c r="E1448" s="8">
        <v>6615160</v>
      </c>
      <c r="F1448" s="23"/>
      <c r="G1448" s="10"/>
      <c r="H1448" s="38"/>
      <c r="I1448" s="8"/>
      <c r="J1448" s="8"/>
      <c r="K1448" s="17"/>
      <c r="L1448" s="20">
        <f t="shared" si="1663"/>
        <v>0</v>
      </c>
      <c r="M1448" s="20">
        <f t="shared" si="1664"/>
        <v>0</v>
      </c>
      <c r="N1448" s="16"/>
      <c r="O1448" s="16"/>
      <c r="P1448" s="22">
        <f t="shared" ref="P1448:P1509" si="1721">SQRT(POWER(D1448-D1447,2)+POWER(E1448-E1447,2))/1000</f>
        <v>0</v>
      </c>
      <c r="Q1448" s="11">
        <f t="shared" ref="Q1448:Q1509" si="1722">Q1447+P1448</f>
        <v>7139.0420136644161</v>
      </c>
      <c r="R1448" s="7">
        <f t="shared" si="1662"/>
        <v>1428</v>
      </c>
      <c r="S1448" s="11">
        <f t="shared" ref="S1448:S1509" si="1723">Q1448/R1448*1628</f>
        <v>8138.9078419087318</v>
      </c>
      <c r="T1448" s="11">
        <f t="shared" ref="T1448:T1509" si="1724">S1448*1.3</f>
        <v>10580.580194481352</v>
      </c>
      <c r="AB1448" s="4">
        <f t="shared" si="1667"/>
        <v>0</v>
      </c>
      <c r="AC1448" s="3">
        <f t="shared" si="1668"/>
        <v>0</v>
      </c>
      <c r="AD1448" s="42">
        <f t="shared" si="1669"/>
        <v>0</v>
      </c>
      <c r="AE1448" s="3">
        <f t="shared" si="1670"/>
        <v>0</v>
      </c>
      <c r="AF1448" s="42">
        <f t="shared" si="1671"/>
        <v>0</v>
      </c>
      <c r="AJ1448" s="3">
        <v>9</v>
      </c>
      <c r="AL1448" t="s">
        <v>164</v>
      </c>
    </row>
    <row r="1449" spans="2:38" x14ac:dyDescent="0.2">
      <c r="B1449" s="4">
        <v>7</v>
      </c>
      <c r="C1449" s="13" t="s">
        <v>1786</v>
      </c>
      <c r="D1449" s="29">
        <v>1617074</v>
      </c>
      <c r="E1449" s="29">
        <v>6615175</v>
      </c>
      <c r="F1449" s="23">
        <v>17</v>
      </c>
      <c r="G1449" s="10">
        <v>52</v>
      </c>
      <c r="H1449" s="38">
        <v>51.4</v>
      </c>
      <c r="I1449" s="8">
        <v>59</v>
      </c>
      <c r="J1449" s="8">
        <v>38</v>
      </c>
      <c r="K1449" s="17">
        <v>24.4</v>
      </c>
      <c r="L1449" s="20">
        <f t="shared" si="1663"/>
        <v>17.880944444444445</v>
      </c>
      <c r="M1449" s="20">
        <f t="shared" si="1664"/>
        <v>59.640111111111111</v>
      </c>
      <c r="N1449" s="16">
        <f t="shared" ref="N1449" si="1725">D1449/L1449</f>
        <v>90435.603389082724</v>
      </c>
      <c r="O1449" s="16">
        <f t="shared" ref="O1449" si="1726">E1449/M1449</f>
        <v>110918.22058607089</v>
      </c>
      <c r="P1449" s="22">
        <f t="shared" si="1721"/>
        <v>8.7298339044909662E-2</v>
      </c>
      <c r="Q1449" s="11">
        <f t="shared" si="1722"/>
        <v>7139.1293120034607</v>
      </c>
      <c r="R1449" s="7">
        <f t="shared" si="1662"/>
        <v>1429</v>
      </c>
      <c r="S1449" s="11">
        <f t="shared" si="1723"/>
        <v>8133.3117704280148</v>
      </c>
      <c r="T1449" s="11">
        <f t="shared" si="1724"/>
        <v>10573.30530155642</v>
      </c>
      <c r="AB1449" s="4">
        <f t="shared" si="1667"/>
        <v>0</v>
      </c>
      <c r="AC1449" s="3">
        <f t="shared" si="1668"/>
        <v>17</v>
      </c>
      <c r="AD1449" s="42">
        <f t="shared" si="1669"/>
        <v>52.856666666666669</v>
      </c>
      <c r="AE1449" s="3">
        <f t="shared" si="1670"/>
        <v>59</v>
      </c>
      <c r="AF1449" s="42">
        <f t="shared" si="1671"/>
        <v>38.406666666666666</v>
      </c>
      <c r="AJ1449" s="3">
        <v>9</v>
      </c>
      <c r="AL1449" t="s">
        <v>164</v>
      </c>
    </row>
    <row r="1450" spans="2:38" x14ac:dyDescent="0.2">
      <c r="B1450" s="4">
        <v>9</v>
      </c>
      <c r="C1450" s="13" t="s">
        <v>1787</v>
      </c>
      <c r="D1450" s="29">
        <v>1617134</v>
      </c>
      <c r="E1450" s="29">
        <v>6614468</v>
      </c>
      <c r="F1450" s="23">
        <v>17</v>
      </c>
      <c r="G1450" s="10">
        <v>52</v>
      </c>
      <c r="H1450" s="38">
        <v>53.88</v>
      </c>
      <c r="I1450" s="8">
        <v>59</v>
      </c>
      <c r="J1450" s="8">
        <v>38</v>
      </c>
      <c r="K1450" s="17">
        <v>1.5</v>
      </c>
      <c r="L1450" s="20">
        <f t="shared" si="1663"/>
        <v>17.881633333333333</v>
      </c>
      <c r="M1450" s="20">
        <f t="shared" si="1664"/>
        <v>59.633749999999999</v>
      </c>
      <c r="N1450" s="16">
        <f t="shared" si="1665"/>
        <v>90435.474760881276</v>
      </c>
      <c r="O1450" s="16">
        <f t="shared" si="1666"/>
        <v>110918.19649108098</v>
      </c>
      <c r="P1450" s="22">
        <f t="shared" si="1721"/>
        <v>0.70954140118811948</v>
      </c>
      <c r="Q1450" s="11">
        <f t="shared" si="1722"/>
        <v>7139.8388534046489</v>
      </c>
      <c r="R1450" s="7">
        <f t="shared" ref="R1450:R1513" si="1727">R1449+1</f>
        <v>1430</v>
      </c>
      <c r="S1450" s="11">
        <f t="shared" si="1723"/>
        <v>8128.431925414523</v>
      </c>
      <c r="T1450" s="11">
        <f t="shared" si="1724"/>
        <v>10566.96150303888</v>
      </c>
      <c r="AB1450" s="4">
        <f t="shared" si="1667"/>
        <v>0</v>
      </c>
      <c r="AC1450" s="3">
        <f t="shared" si="1668"/>
        <v>17</v>
      </c>
      <c r="AD1450" s="42">
        <f t="shared" si="1669"/>
        <v>52.898000000000003</v>
      </c>
      <c r="AE1450" s="3">
        <f t="shared" si="1670"/>
        <v>59</v>
      </c>
      <c r="AF1450" s="42">
        <f t="shared" si="1671"/>
        <v>38.024999999999999</v>
      </c>
      <c r="AJ1450" s="3">
        <v>7</v>
      </c>
      <c r="AK1450" s="3">
        <v>1</v>
      </c>
      <c r="AL1450" t="s">
        <v>468</v>
      </c>
    </row>
    <row r="1451" spans="2:38" x14ac:dyDescent="0.2">
      <c r="B1451" s="4">
        <v>8</v>
      </c>
      <c r="C1451" s="13" t="s">
        <v>1789</v>
      </c>
      <c r="D1451" s="29">
        <v>1616273</v>
      </c>
      <c r="E1451" s="29">
        <v>6612019</v>
      </c>
      <c r="F1451" s="23">
        <v>17</v>
      </c>
      <c r="G1451" s="10">
        <v>51</v>
      </c>
      <c r="H1451" s="38">
        <v>54.1</v>
      </c>
      <c r="I1451" s="8">
        <v>59</v>
      </c>
      <c r="J1451" s="8">
        <v>36</v>
      </c>
      <c r="K1451" s="17">
        <v>43.3</v>
      </c>
      <c r="L1451" s="20">
        <f t="shared" si="1663"/>
        <v>17.865027777777776</v>
      </c>
      <c r="M1451" s="20">
        <f t="shared" si="1664"/>
        <v>59.612027777777776</v>
      </c>
      <c r="N1451" s="16">
        <f t="shared" si="1665"/>
        <v>90471.339877258652</v>
      </c>
      <c r="O1451" s="16">
        <f t="shared" si="1666"/>
        <v>110917.53202303972</v>
      </c>
      <c r="P1451" s="22">
        <f t="shared" ref="P1451:P1480" si="1728">SQRT(POWER(D1451-D1450,2)+POWER(E1451-E1450,2))/1000</f>
        <v>2.5959433738045981</v>
      </c>
      <c r="Q1451" s="11">
        <f t="shared" ref="Q1451:Q1480" si="1729">Q1450+P1451</f>
        <v>7142.4347967784533</v>
      </c>
      <c r="R1451" s="7">
        <f t="shared" si="1727"/>
        <v>1431</v>
      </c>
      <c r="S1451" s="11">
        <f t="shared" ref="S1451:S1480" si="1730">Q1451/R1451*1628</f>
        <v>8125.7049959156693</v>
      </c>
      <c r="T1451" s="11">
        <f t="shared" ref="T1451:T1480" si="1731">S1451*1.3</f>
        <v>10563.416494690371</v>
      </c>
      <c r="U1451" s="4">
        <v>9</v>
      </c>
      <c r="W1451" s="4">
        <v>7</v>
      </c>
      <c r="AB1451" s="4">
        <f t="shared" si="1667"/>
        <v>16</v>
      </c>
      <c r="AC1451" s="3">
        <f t="shared" si="1668"/>
        <v>17</v>
      </c>
      <c r="AD1451" s="42">
        <f t="shared" si="1669"/>
        <v>51.901666666666664</v>
      </c>
      <c r="AE1451" s="3">
        <f t="shared" si="1670"/>
        <v>59</v>
      </c>
      <c r="AF1451" s="42">
        <f t="shared" si="1671"/>
        <v>36.721666666666664</v>
      </c>
      <c r="AJ1451" s="3">
        <v>9</v>
      </c>
      <c r="AK1451" s="3">
        <v>2</v>
      </c>
      <c r="AL1451" s="13" t="s">
        <v>625</v>
      </c>
    </row>
    <row r="1452" spans="2:38" x14ac:dyDescent="0.2">
      <c r="B1452" s="4">
        <v>7</v>
      </c>
      <c r="C1452" s="13" t="s">
        <v>1790</v>
      </c>
      <c r="D1452" s="29">
        <v>1612730</v>
      </c>
      <c r="E1452" s="29">
        <v>6610660</v>
      </c>
      <c r="F1452" s="23">
        <v>17</v>
      </c>
      <c r="G1452" s="10">
        <v>48</v>
      </c>
      <c r="H1452" s="38">
        <v>5.7</v>
      </c>
      <c r="I1452" s="8">
        <v>59</v>
      </c>
      <c r="J1452" s="8">
        <v>36</v>
      </c>
      <c r="K1452" s="17">
        <v>2.88</v>
      </c>
      <c r="L1452" s="20">
        <f t="shared" si="1663"/>
        <v>17.801583333333333</v>
      </c>
      <c r="M1452" s="20">
        <f t="shared" si="1664"/>
        <v>59.6008</v>
      </c>
      <c r="N1452" s="16">
        <f t="shared" si="1665"/>
        <v>90594.750466952843</v>
      </c>
      <c r="O1452" s="16">
        <f t="shared" si="1666"/>
        <v>110915.62529362022</v>
      </c>
      <c r="P1452" s="22">
        <f t="shared" si="1728"/>
        <v>3.7946976164116157</v>
      </c>
      <c r="Q1452" s="11">
        <f t="shared" si="1729"/>
        <v>7146.2294943948646</v>
      </c>
      <c r="R1452" s="7">
        <f t="shared" si="1727"/>
        <v>1432</v>
      </c>
      <c r="S1452" s="11">
        <f t="shared" si="1730"/>
        <v>8124.3447045215362</v>
      </c>
      <c r="T1452" s="11">
        <f t="shared" si="1731"/>
        <v>10561.648115877997</v>
      </c>
      <c r="V1452" s="4">
        <v>8</v>
      </c>
      <c r="AB1452" s="4">
        <f t="shared" si="1667"/>
        <v>8</v>
      </c>
      <c r="AC1452" s="3">
        <f t="shared" si="1668"/>
        <v>17</v>
      </c>
      <c r="AD1452" s="42">
        <f t="shared" si="1669"/>
        <v>48.094999999999999</v>
      </c>
      <c r="AE1452" s="3">
        <f t="shared" si="1670"/>
        <v>59</v>
      </c>
      <c r="AF1452" s="42">
        <f t="shared" si="1671"/>
        <v>36.048000000000002</v>
      </c>
      <c r="AJ1452" s="3">
        <v>9</v>
      </c>
      <c r="AK1452" s="57" t="s">
        <v>2998</v>
      </c>
      <c r="AL1452" t="s">
        <v>357</v>
      </c>
    </row>
    <row r="1453" spans="2:38" x14ac:dyDescent="0.2">
      <c r="B1453" s="4">
        <v>7</v>
      </c>
      <c r="C1453" s="13" t="s">
        <v>1791</v>
      </c>
      <c r="D1453" s="29">
        <v>1612441</v>
      </c>
      <c r="E1453" s="29">
        <v>6614353</v>
      </c>
      <c r="F1453" s="23">
        <v>17</v>
      </c>
      <c r="G1453" s="10">
        <v>47</v>
      </c>
      <c r="H1453" s="38">
        <v>53.64</v>
      </c>
      <c r="I1453" s="8">
        <v>59</v>
      </c>
      <c r="J1453" s="8">
        <v>38</v>
      </c>
      <c r="K1453" s="17">
        <v>2.34</v>
      </c>
      <c r="L1453" s="20">
        <f t="shared" si="1663"/>
        <v>17.798233333333332</v>
      </c>
      <c r="M1453" s="20">
        <f t="shared" si="1664"/>
        <v>59.633983333333333</v>
      </c>
      <c r="N1453" s="16">
        <f t="shared" si="1665"/>
        <v>90595.564728334459</v>
      </c>
      <c r="O1453" s="16">
        <f t="shared" si="1666"/>
        <v>110915.8340644135</v>
      </c>
      <c r="P1453" s="22">
        <f t="shared" si="1728"/>
        <v>3.7042907553268547</v>
      </c>
      <c r="Q1453" s="11">
        <f t="shared" si="1729"/>
        <v>7149.9337851501914</v>
      </c>
      <c r="R1453" s="7">
        <f t="shared" si="1727"/>
        <v>1433</v>
      </c>
      <c r="S1453" s="11">
        <f t="shared" si="1730"/>
        <v>8122.8836023897493</v>
      </c>
      <c r="T1453" s="11">
        <f t="shared" si="1731"/>
        <v>10559.748683106674</v>
      </c>
      <c r="V1453" s="4">
        <v>9</v>
      </c>
      <c r="AB1453" s="4">
        <f t="shared" si="1667"/>
        <v>9</v>
      </c>
      <c r="AC1453" s="3">
        <f t="shared" si="1668"/>
        <v>17</v>
      </c>
      <c r="AD1453" s="42">
        <f t="shared" si="1669"/>
        <v>47.893999999999998</v>
      </c>
      <c r="AE1453" s="3">
        <f t="shared" si="1670"/>
        <v>59</v>
      </c>
      <c r="AF1453" s="42">
        <f t="shared" si="1671"/>
        <v>38.039000000000001</v>
      </c>
      <c r="AJ1453" s="3">
        <v>9</v>
      </c>
      <c r="AK1453" s="57" t="s">
        <v>2998</v>
      </c>
      <c r="AL1453" s="13" t="s">
        <v>2730</v>
      </c>
    </row>
    <row r="1454" spans="2:38" x14ac:dyDescent="0.2">
      <c r="B1454" s="4">
        <v>7</v>
      </c>
      <c r="C1454" s="13" t="s">
        <v>1792</v>
      </c>
      <c r="D1454" s="8">
        <v>1609360</v>
      </c>
      <c r="E1454" s="8">
        <v>6616630</v>
      </c>
      <c r="F1454" s="23">
        <v>17</v>
      </c>
      <c r="G1454" s="10">
        <v>44</v>
      </c>
      <c r="H1454" s="38">
        <v>42.12</v>
      </c>
      <c r="I1454" s="8">
        <v>59</v>
      </c>
      <c r="J1454" s="8">
        <v>39</v>
      </c>
      <c r="K1454" s="17">
        <v>18.899999999999999</v>
      </c>
      <c r="L1454" s="20">
        <f t="shared" si="1663"/>
        <v>17.745033333333332</v>
      </c>
      <c r="M1454" s="20">
        <f t="shared" si="1664"/>
        <v>59.655250000000002</v>
      </c>
      <c r="N1454" s="16">
        <f t="shared" si="1665"/>
        <v>90693.546175361756</v>
      </c>
      <c r="O1454" s="16">
        <f t="shared" si="1666"/>
        <v>110914.46268350228</v>
      </c>
      <c r="P1454" s="22">
        <f t="shared" si="1728"/>
        <v>3.8310951436893341</v>
      </c>
      <c r="Q1454" s="11">
        <f t="shared" si="1729"/>
        <v>7153.7648802938811</v>
      </c>
      <c r="R1454" s="7">
        <f t="shared" si="1727"/>
        <v>1434</v>
      </c>
      <c r="S1454" s="11">
        <f t="shared" si="1730"/>
        <v>8121.5684972931922</v>
      </c>
      <c r="T1454" s="11">
        <f t="shared" si="1731"/>
        <v>10558.03904648115</v>
      </c>
      <c r="AB1454" s="4">
        <f t="shared" si="1667"/>
        <v>0</v>
      </c>
      <c r="AC1454" s="3">
        <f t="shared" si="1668"/>
        <v>17</v>
      </c>
      <c r="AD1454" s="42">
        <f t="shared" si="1669"/>
        <v>44.701999999999998</v>
      </c>
      <c r="AE1454" s="3">
        <f t="shared" si="1670"/>
        <v>59</v>
      </c>
      <c r="AF1454" s="42">
        <f t="shared" si="1671"/>
        <v>39.314999999999998</v>
      </c>
      <c r="AJ1454" s="3">
        <v>6</v>
      </c>
      <c r="AL1454" t="s">
        <v>135</v>
      </c>
    </row>
    <row r="1455" spans="2:38" x14ac:dyDescent="0.2">
      <c r="B1455" s="4">
        <v>7</v>
      </c>
      <c r="C1455" s="13" t="s">
        <v>1794</v>
      </c>
      <c r="D1455" s="29">
        <v>1609798</v>
      </c>
      <c r="E1455" s="29">
        <v>6613237</v>
      </c>
      <c r="F1455" s="23">
        <v>17</v>
      </c>
      <c r="G1455" s="10">
        <v>45</v>
      </c>
      <c r="H1455" s="38">
        <v>3.7</v>
      </c>
      <c r="I1455" s="8">
        <v>59</v>
      </c>
      <c r="J1455" s="8">
        <v>37</v>
      </c>
      <c r="K1455" s="17">
        <v>28.9</v>
      </c>
      <c r="L1455" s="20">
        <f t="shared" si="1663"/>
        <v>17.751027777777779</v>
      </c>
      <c r="M1455" s="20">
        <f t="shared" si="1664"/>
        <v>59.624694444444444</v>
      </c>
      <c r="N1455" s="16">
        <f t="shared" si="1665"/>
        <v>90687.593989080444</v>
      </c>
      <c r="O1455" s="16">
        <f t="shared" si="1666"/>
        <v>110914.39648654152</v>
      </c>
      <c r="P1455" s="22">
        <f t="shared" si="1728"/>
        <v>3.421153752756517</v>
      </c>
      <c r="Q1455" s="11">
        <f t="shared" si="1729"/>
        <v>7157.1860340466374</v>
      </c>
      <c r="R1455" s="7">
        <f t="shared" si="1727"/>
        <v>1435</v>
      </c>
      <c r="S1455" s="11">
        <f t="shared" si="1730"/>
        <v>8119.7901487302615</v>
      </c>
      <c r="T1455" s="11">
        <f t="shared" si="1731"/>
        <v>10555.727193349341</v>
      </c>
      <c r="AB1455" s="4">
        <f t="shared" si="1667"/>
        <v>0</v>
      </c>
      <c r="AC1455" s="3">
        <f t="shared" si="1668"/>
        <v>17</v>
      </c>
      <c r="AD1455" s="42">
        <f t="shared" si="1669"/>
        <v>45.061666666666667</v>
      </c>
      <c r="AE1455" s="3">
        <f t="shared" si="1670"/>
        <v>59</v>
      </c>
      <c r="AF1455" s="42">
        <f t="shared" si="1671"/>
        <v>37.481666666666669</v>
      </c>
      <c r="AJ1455" s="3">
        <v>9</v>
      </c>
      <c r="AK1455" s="57" t="s">
        <v>2998</v>
      </c>
      <c r="AL1455" s="13" t="s">
        <v>2731</v>
      </c>
    </row>
    <row r="1456" spans="2:38" x14ac:dyDescent="0.2">
      <c r="B1456" s="4">
        <v>7</v>
      </c>
      <c r="C1456" s="13" t="s">
        <v>1795</v>
      </c>
      <c r="D1456" s="29">
        <v>1609614</v>
      </c>
      <c r="E1456" s="29">
        <v>6613244</v>
      </c>
      <c r="F1456" s="23">
        <v>17</v>
      </c>
      <c r="G1456" s="10">
        <v>44</v>
      </c>
      <c r="H1456" s="38">
        <v>52</v>
      </c>
      <c r="I1456" s="8">
        <v>59</v>
      </c>
      <c r="J1456" s="8">
        <v>37</v>
      </c>
      <c r="K1456" s="17">
        <v>29.3</v>
      </c>
      <c r="L1456" s="20">
        <f t="shared" si="1663"/>
        <v>17.747777777777777</v>
      </c>
      <c r="M1456" s="20">
        <f t="shared" si="1664"/>
        <v>59.624805555555554</v>
      </c>
      <c r="N1456" s="16">
        <f t="shared" si="1665"/>
        <v>90693.833343767605</v>
      </c>
      <c r="O1456" s="16">
        <f t="shared" si="1666"/>
        <v>110914.30719783387</v>
      </c>
      <c r="P1456" s="22">
        <f t="shared" si="1728"/>
        <v>0.18413310403075273</v>
      </c>
      <c r="Q1456" s="11">
        <f t="shared" si="1729"/>
        <v>7157.3701671506678</v>
      </c>
      <c r="R1456" s="7">
        <f t="shared" si="1727"/>
        <v>1436</v>
      </c>
      <c r="S1456" s="11">
        <f t="shared" si="1730"/>
        <v>8114.3444513379436</v>
      </c>
      <c r="T1456" s="11">
        <f t="shared" si="1731"/>
        <v>10548.647786739328</v>
      </c>
      <c r="W1456" s="4">
        <v>9</v>
      </c>
      <c r="AB1456" s="4">
        <f t="shared" si="1667"/>
        <v>9</v>
      </c>
      <c r="AC1456" s="3">
        <f t="shared" si="1668"/>
        <v>17</v>
      </c>
      <c r="AD1456" s="42">
        <f t="shared" si="1669"/>
        <v>44.866666666666667</v>
      </c>
      <c r="AE1456" s="3">
        <f t="shared" si="1670"/>
        <v>59</v>
      </c>
      <c r="AF1456" s="42">
        <f t="shared" si="1671"/>
        <v>37.488333333333337</v>
      </c>
      <c r="AJ1456" s="3">
        <v>9</v>
      </c>
      <c r="AL1456" t="s">
        <v>233</v>
      </c>
    </row>
    <row r="1457" spans="1:38" x14ac:dyDescent="0.2">
      <c r="B1457" s="4">
        <v>8</v>
      </c>
      <c r="C1457" s="13" t="s">
        <v>1793</v>
      </c>
      <c r="D1457" s="8">
        <v>1609090</v>
      </c>
      <c r="E1457" s="8">
        <v>6613860</v>
      </c>
      <c r="F1457" s="23">
        <v>17</v>
      </c>
      <c r="G1457" s="10">
        <v>44</v>
      </c>
      <c r="H1457" s="38">
        <v>19.739999999999998</v>
      </c>
      <c r="I1457" s="8">
        <v>59</v>
      </c>
      <c r="J1457" s="8">
        <v>37</v>
      </c>
      <c r="K1457" s="17">
        <v>49.68</v>
      </c>
      <c r="L1457" s="20">
        <f t="shared" si="1663"/>
        <v>17.738816666666665</v>
      </c>
      <c r="M1457" s="20">
        <f t="shared" si="1664"/>
        <v>59.630466666666663</v>
      </c>
      <c r="N1457" s="16">
        <f t="shared" si="1665"/>
        <v>90710.109374075124</v>
      </c>
      <c r="O1457" s="16">
        <f t="shared" si="1666"/>
        <v>110914.10766532097</v>
      </c>
      <c r="P1457" s="22">
        <f t="shared" si="1728"/>
        <v>0.8087224492988927</v>
      </c>
      <c r="Q1457" s="11">
        <f t="shared" si="1729"/>
        <v>7158.1788895999671</v>
      </c>
      <c r="R1457" s="7">
        <f t="shared" si="1727"/>
        <v>1437</v>
      </c>
      <c r="S1457" s="11">
        <f t="shared" si="1730"/>
        <v>8109.6139403401166</v>
      </c>
      <c r="T1457" s="11">
        <f t="shared" si="1731"/>
        <v>10542.498122442152</v>
      </c>
      <c r="U1457" s="4">
        <v>9</v>
      </c>
      <c r="W1457" s="4">
        <v>9</v>
      </c>
      <c r="AA1457" s="4">
        <v>9</v>
      </c>
      <c r="AB1457" s="4">
        <f t="shared" si="1667"/>
        <v>27</v>
      </c>
      <c r="AC1457" s="3">
        <f t="shared" si="1668"/>
        <v>17</v>
      </c>
      <c r="AD1457" s="42">
        <f t="shared" si="1669"/>
        <v>44.329000000000001</v>
      </c>
      <c r="AE1457" s="3">
        <f t="shared" si="1670"/>
        <v>59</v>
      </c>
      <c r="AF1457" s="42">
        <f t="shared" si="1671"/>
        <v>37.828000000000003</v>
      </c>
      <c r="AG1457" s="4">
        <v>1</v>
      </c>
      <c r="AJ1457" s="3">
        <v>9</v>
      </c>
      <c r="AL1457" t="s">
        <v>407</v>
      </c>
    </row>
    <row r="1458" spans="1:38" x14ac:dyDescent="0.2">
      <c r="B1458" s="4">
        <v>7</v>
      </c>
      <c r="C1458" s="13" t="s">
        <v>1796</v>
      </c>
      <c r="D1458" s="29">
        <v>1608194</v>
      </c>
      <c r="E1458" s="29">
        <v>6612484</v>
      </c>
      <c r="F1458" s="23">
        <v>17</v>
      </c>
      <c r="G1458" s="10">
        <v>43</v>
      </c>
      <c r="H1458" s="38">
        <v>17.88</v>
      </c>
      <c r="I1458" s="8">
        <v>59</v>
      </c>
      <c r="J1458" s="8">
        <v>37</v>
      </c>
      <c r="K1458" s="17">
        <v>6.6</v>
      </c>
      <c r="L1458" s="20">
        <f t="shared" si="1663"/>
        <v>17.721633333333333</v>
      </c>
      <c r="M1458" s="20">
        <f t="shared" si="1664"/>
        <v>59.618499999999997</v>
      </c>
      <c r="N1458" s="16">
        <f t="shared" si="1665"/>
        <v>90747.504462530735</v>
      </c>
      <c r="O1458" s="16">
        <f t="shared" si="1666"/>
        <v>110913.29033773074</v>
      </c>
      <c r="P1458" s="22">
        <f t="shared" si="1728"/>
        <v>1.6420085261654398</v>
      </c>
      <c r="Q1458" s="11">
        <f t="shared" si="1729"/>
        <v>7159.8208981261323</v>
      </c>
      <c r="R1458" s="7">
        <f t="shared" si="1727"/>
        <v>1438</v>
      </c>
      <c r="S1458" s="11">
        <f t="shared" si="1730"/>
        <v>8105.8333950969009</v>
      </c>
      <c r="T1458" s="11">
        <f t="shared" si="1731"/>
        <v>10537.583413625971</v>
      </c>
      <c r="AB1458" s="4">
        <f t="shared" si="1667"/>
        <v>0</v>
      </c>
      <c r="AC1458" s="3">
        <f t="shared" si="1668"/>
        <v>17</v>
      </c>
      <c r="AD1458" s="42">
        <f t="shared" si="1669"/>
        <v>43.298000000000002</v>
      </c>
      <c r="AE1458" s="3">
        <f t="shared" si="1670"/>
        <v>59</v>
      </c>
      <c r="AF1458" s="42">
        <f t="shared" si="1671"/>
        <v>37.11</v>
      </c>
      <c r="AJ1458" s="3">
        <v>9</v>
      </c>
      <c r="AL1458" s="13" t="s">
        <v>2732</v>
      </c>
    </row>
    <row r="1459" spans="1:38" x14ac:dyDescent="0.2">
      <c r="B1459" s="4">
        <v>8</v>
      </c>
      <c r="C1459" s="13" t="s">
        <v>1797</v>
      </c>
      <c r="D1459" s="8">
        <v>1608136</v>
      </c>
      <c r="E1459" s="8">
        <v>6612489</v>
      </c>
      <c r="F1459" s="23"/>
      <c r="G1459" s="10"/>
      <c r="H1459" s="38"/>
      <c r="I1459" s="8"/>
      <c r="J1459" s="8"/>
      <c r="K1459" s="17"/>
      <c r="L1459" s="20">
        <f t="shared" si="1663"/>
        <v>0</v>
      </c>
      <c r="M1459" s="20">
        <f t="shared" si="1664"/>
        <v>0</v>
      </c>
      <c r="N1459" s="16"/>
      <c r="O1459" s="16"/>
      <c r="P1459" s="22">
        <f t="shared" si="1728"/>
        <v>5.8215118311311535E-2</v>
      </c>
      <c r="Q1459" s="11">
        <f t="shared" si="1729"/>
        <v>7159.8791132444439</v>
      </c>
      <c r="R1459" s="7">
        <f t="shared" si="1727"/>
        <v>1439</v>
      </c>
      <c r="S1459" s="11">
        <f t="shared" si="1730"/>
        <v>8100.2662935107401</v>
      </c>
      <c r="T1459" s="11">
        <f t="shared" si="1731"/>
        <v>10530.346181563962</v>
      </c>
      <c r="AB1459" s="4">
        <f t="shared" si="1667"/>
        <v>0</v>
      </c>
      <c r="AC1459" s="3">
        <f t="shared" si="1668"/>
        <v>0</v>
      </c>
      <c r="AD1459" s="42">
        <f t="shared" si="1669"/>
        <v>0</v>
      </c>
      <c r="AE1459" s="3">
        <f t="shared" si="1670"/>
        <v>0</v>
      </c>
      <c r="AF1459" s="42">
        <f t="shared" si="1671"/>
        <v>0</v>
      </c>
      <c r="AJ1459" s="3">
        <v>9</v>
      </c>
      <c r="AL1459" s="13" t="s">
        <v>2733</v>
      </c>
    </row>
    <row r="1460" spans="1:38" x14ac:dyDescent="0.2">
      <c r="B1460" s="4">
        <v>9</v>
      </c>
      <c r="C1460" s="13" t="s">
        <v>1798</v>
      </c>
      <c r="D1460" s="29">
        <v>1608240</v>
      </c>
      <c r="E1460" s="29">
        <v>6612453</v>
      </c>
      <c r="F1460" s="23"/>
      <c r="G1460" s="10"/>
      <c r="H1460" s="38"/>
      <c r="I1460" s="8"/>
      <c r="J1460" s="8"/>
      <c r="K1460" s="17"/>
      <c r="L1460" s="20">
        <f t="shared" si="1663"/>
        <v>0</v>
      </c>
      <c r="M1460" s="20">
        <f t="shared" si="1664"/>
        <v>0</v>
      </c>
      <c r="N1460" s="16"/>
      <c r="O1460" s="16"/>
      <c r="P1460" s="22">
        <f t="shared" si="1728"/>
        <v>0.11005453193758083</v>
      </c>
      <c r="Q1460" s="11">
        <f t="shared" si="1729"/>
        <v>7159.9891677763817</v>
      </c>
      <c r="R1460" s="7">
        <f t="shared" si="1727"/>
        <v>1440</v>
      </c>
      <c r="S1460" s="11">
        <f t="shared" si="1730"/>
        <v>8094.7655313471869</v>
      </c>
      <c r="T1460" s="11">
        <f t="shared" si="1731"/>
        <v>10523.195190751343</v>
      </c>
      <c r="V1460" s="4">
        <v>9</v>
      </c>
      <c r="AB1460" s="4">
        <f t="shared" si="1667"/>
        <v>9</v>
      </c>
      <c r="AC1460" s="3">
        <f t="shared" si="1668"/>
        <v>0</v>
      </c>
      <c r="AD1460" s="42">
        <f t="shared" si="1669"/>
        <v>0</v>
      </c>
      <c r="AE1460" s="3">
        <f t="shared" si="1670"/>
        <v>0</v>
      </c>
      <c r="AF1460" s="42">
        <f t="shared" si="1671"/>
        <v>0</v>
      </c>
      <c r="AJ1460" s="3">
        <v>9</v>
      </c>
      <c r="AK1460" s="3">
        <v>1</v>
      </c>
      <c r="AL1460" s="13" t="s">
        <v>2734</v>
      </c>
    </row>
    <row r="1461" spans="1:38" x14ac:dyDescent="0.2">
      <c r="B1461" s="4">
        <v>9</v>
      </c>
      <c r="C1461" s="13" t="s">
        <v>1799</v>
      </c>
      <c r="D1461" s="8">
        <v>1608080</v>
      </c>
      <c r="E1461" s="8">
        <v>6612333</v>
      </c>
      <c r="F1461" s="23">
        <v>17</v>
      </c>
      <c r="G1461" s="10">
        <v>43</v>
      </c>
      <c r="H1461" s="38">
        <v>12.54</v>
      </c>
      <c r="I1461" s="8">
        <v>59</v>
      </c>
      <c r="J1461" s="8">
        <v>37</v>
      </c>
      <c r="K1461" s="17">
        <v>1.32</v>
      </c>
      <c r="L1461" s="20">
        <f t="shared" si="1663"/>
        <v>17.72015</v>
      </c>
      <c r="M1461" s="20">
        <f t="shared" si="1664"/>
        <v>59.617033333333332</v>
      </c>
      <c r="N1461" s="16">
        <f t="shared" si="1665"/>
        <v>90748.667477419775</v>
      </c>
      <c r="O1461" s="16">
        <f t="shared" si="1666"/>
        <v>110913.48613455551</v>
      </c>
      <c r="P1461" s="22">
        <f t="shared" si="1728"/>
        <v>0.2</v>
      </c>
      <c r="Q1461" s="11">
        <f t="shared" si="1729"/>
        <v>7160.1891677763815</v>
      </c>
      <c r="R1461" s="7">
        <f t="shared" si="1727"/>
        <v>1441</v>
      </c>
      <c r="S1461" s="11">
        <f t="shared" si="1730"/>
        <v>8089.3740216099586</v>
      </c>
      <c r="T1461" s="11">
        <f t="shared" si="1731"/>
        <v>10516.186228092947</v>
      </c>
      <c r="AB1461" s="4">
        <f t="shared" si="1667"/>
        <v>0</v>
      </c>
      <c r="AC1461" s="3">
        <f t="shared" si="1668"/>
        <v>17</v>
      </c>
      <c r="AD1461" s="42">
        <f t="shared" si="1669"/>
        <v>43.209000000000003</v>
      </c>
      <c r="AE1461" s="3">
        <f t="shared" si="1670"/>
        <v>59</v>
      </c>
      <c r="AF1461" s="42">
        <f t="shared" si="1671"/>
        <v>37.021999999999998</v>
      </c>
      <c r="AJ1461" s="3">
        <v>9</v>
      </c>
      <c r="AK1461" s="3">
        <v>1</v>
      </c>
      <c r="AL1461" t="s">
        <v>582</v>
      </c>
    </row>
    <row r="1462" spans="1:38" x14ac:dyDescent="0.2">
      <c r="B1462" s="4">
        <v>9</v>
      </c>
      <c r="C1462" s="13" t="s">
        <v>1801</v>
      </c>
      <c r="D1462" s="8">
        <v>1608075</v>
      </c>
      <c r="E1462" s="8">
        <v>6612340</v>
      </c>
      <c r="F1462" s="23"/>
      <c r="G1462" s="10"/>
      <c r="H1462" s="38"/>
      <c r="I1462" s="8"/>
      <c r="J1462" s="8"/>
      <c r="K1462" s="17"/>
      <c r="L1462" s="20">
        <f t="shared" si="1663"/>
        <v>0</v>
      </c>
      <c r="M1462" s="20">
        <f t="shared" si="1664"/>
        <v>0</v>
      </c>
      <c r="N1462" s="16"/>
      <c r="O1462" s="16"/>
      <c r="P1462" s="22">
        <f t="shared" si="1728"/>
        <v>8.6023252670426268E-3</v>
      </c>
      <c r="Q1462" s="11">
        <f t="shared" si="1729"/>
        <v>7160.1977701016485</v>
      </c>
      <c r="R1462" s="7">
        <f t="shared" si="1727"/>
        <v>1442</v>
      </c>
      <c r="S1462" s="11">
        <f t="shared" si="1730"/>
        <v>8083.7739041092118</v>
      </c>
      <c r="T1462" s="11">
        <f t="shared" si="1731"/>
        <v>10508.906075341976</v>
      </c>
      <c r="AB1462" s="4">
        <f t="shared" si="1667"/>
        <v>0</v>
      </c>
      <c r="AC1462" s="3">
        <f t="shared" si="1668"/>
        <v>0</v>
      </c>
      <c r="AD1462" s="42">
        <f t="shared" si="1669"/>
        <v>0</v>
      </c>
      <c r="AE1462" s="3">
        <f t="shared" si="1670"/>
        <v>0</v>
      </c>
      <c r="AF1462" s="42">
        <f t="shared" si="1671"/>
        <v>0</v>
      </c>
      <c r="AJ1462" s="3">
        <v>9</v>
      </c>
      <c r="AK1462" s="3">
        <v>1</v>
      </c>
      <c r="AL1462" t="s">
        <v>299</v>
      </c>
    </row>
    <row r="1463" spans="1:38" x14ac:dyDescent="0.2">
      <c r="A1463" s="4">
        <v>1</v>
      </c>
      <c r="B1463" s="4">
        <v>9</v>
      </c>
      <c r="C1463" s="13" t="s">
        <v>1800</v>
      </c>
      <c r="D1463" s="8">
        <v>1608016</v>
      </c>
      <c r="E1463" s="8">
        <v>6612131</v>
      </c>
      <c r="F1463" s="23">
        <v>17</v>
      </c>
      <c r="G1463" s="10">
        <v>43</v>
      </c>
      <c r="H1463" s="38">
        <v>8.0399999999999991</v>
      </c>
      <c r="I1463" s="8">
        <v>59</v>
      </c>
      <c r="J1463" s="8">
        <v>36</v>
      </c>
      <c r="K1463" s="17">
        <v>54.84</v>
      </c>
      <c r="L1463" s="20">
        <f t="shared" ref="L1463:L1519" si="1732">(H1463/60+G1463)/60+F1463</f>
        <v>17.718900000000001</v>
      </c>
      <c r="M1463" s="20">
        <f t="shared" ref="M1463:M1519" si="1733">(K1463/60+J1463)/60+I1463</f>
        <v>59.615233333333336</v>
      </c>
      <c r="N1463" s="16">
        <f t="shared" ref="N1463:N1511" si="1734">D1463/L1463</f>
        <v>90751.457483252336</v>
      </c>
      <c r="O1463" s="16">
        <f t="shared" ref="O1463:O1511" si="1735">E1463/M1463</f>
        <v>110913.44661906884</v>
      </c>
      <c r="P1463" s="22">
        <f t="shared" si="1728"/>
        <v>0.217168137626126</v>
      </c>
      <c r="Q1463" s="11">
        <f t="shared" si="1729"/>
        <v>7160.4149382392743</v>
      </c>
      <c r="R1463" s="7">
        <f t="shared" si="1727"/>
        <v>1443</v>
      </c>
      <c r="S1463" s="11">
        <f t="shared" si="1730"/>
        <v>8078.4168533981556</v>
      </c>
      <c r="T1463" s="11">
        <f t="shared" si="1731"/>
        <v>10501.941909417603</v>
      </c>
      <c r="AB1463" s="4">
        <f t="shared" ref="AB1463:AB1516" si="1736">SUM(U1463:AA1463)</f>
        <v>0</v>
      </c>
      <c r="AC1463" s="3">
        <f t="shared" si="1668"/>
        <v>17</v>
      </c>
      <c r="AD1463" s="42">
        <f t="shared" si="1669"/>
        <v>43.134</v>
      </c>
      <c r="AE1463" s="3">
        <f t="shared" si="1670"/>
        <v>59</v>
      </c>
      <c r="AF1463" s="42">
        <f t="shared" si="1671"/>
        <v>36.914000000000001</v>
      </c>
      <c r="AJ1463" s="3">
        <v>9</v>
      </c>
      <c r="AK1463" s="3">
        <v>1</v>
      </c>
      <c r="AL1463" t="s">
        <v>299</v>
      </c>
    </row>
    <row r="1464" spans="1:38" x14ac:dyDescent="0.2">
      <c r="B1464" s="4">
        <v>9</v>
      </c>
      <c r="C1464" s="13" t="s">
        <v>2735</v>
      </c>
      <c r="D1464" s="8">
        <v>1608016</v>
      </c>
      <c r="E1464" s="8">
        <v>6612131</v>
      </c>
      <c r="F1464" s="23">
        <v>17</v>
      </c>
      <c r="G1464" s="10">
        <v>43</v>
      </c>
      <c r="H1464" s="38">
        <v>8.0399999999999991</v>
      </c>
      <c r="I1464" s="8">
        <v>59</v>
      </c>
      <c r="J1464" s="8">
        <v>36</v>
      </c>
      <c r="K1464" s="17">
        <v>54.84</v>
      </c>
      <c r="L1464" s="20">
        <f t="shared" si="1732"/>
        <v>17.718900000000001</v>
      </c>
      <c r="M1464" s="20">
        <f t="shared" si="1733"/>
        <v>59.615233333333336</v>
      </c>
      <c r="N1464" s="16">
        <f t="shared" si="1734"/>
        <v>90751.457483252336</v>
      </c>
      <c r="O1464" s="16">
        <f t="shared" si="1735"/>
        <v>110913.44661906884</v>
      </c>
      <c r="P1464" s="22">
        <f t="shared" si="1728"/>
        <v>0</v>
      </c>
      <c r="Q1464" s="11">
        <f t="shared" si="1729"/>
        <v>7160.4149382392743</v>
      </c>
      <c r="R1464" s="7">
        <f t="shared" si="1727"/>
        <v>1444</v>
      </c>
      <c r="S1464" s="11">
        <f t="shared" si="1730"/>
        <v>8072.8223818930319</v>
      </c>
      <c r="T1464" s="11">
        <f t="shared" si="1731"/>
        <v>10494.669096460942</v>
      </c>
      <c r="AB1464" s="4">
        <f t="shared" si="1736"/>
        <v>0</v>
      </c>
      <c r="AC1464" s="3">
        <f t="shared" si="1668"/>
        <v>17</v>
      </c>
      <c r="AD1464" s="42">
        <f t="shared" si="1669"/>
        <v>43.134</v>
      </c>
      <c r="AE1464" s="3">
        <f t="shared" si="1670"/>
        <v>59</v>
      </c>
      <c r="AF1464" s="42">
        <f t="shared" si="1671"/>
        <v>36.914000000000001</v>
      </c>
      <c r="AJ1464" s="3">
        <v>9</v>
      </c>
      <c r="AK1464" s="57" t="s">
        <v>2296</v>
      </c>
      <c r="AL1464" t="s">
        <v>359</v>
      </c>
    </row>
    <row r="1465" spans="1:38" x14ac:dyDescent="0.2">
      <c r="A1465" s="4">
        <v>1</v>
      </c>
      <c r="B1465" s="4">
        <v>9</v>
      </c>
      <c r="C1465" s="13" t="s">
        <v>2736</v>
      </c>
      <c r="D1465" s="8">
        <v>1608016</v>
      </c>
      <c r="E1465" s="8">
        <v>6612131</v>
      </c>
      <c r="F1465" s="23">
        <v>17</v>
      </c>
      <c r="G1465" s="10">
        <v>43</v>
      </c>
      <c r="H1465" s="38">
        <v>8.0399999999999991</v>
      </c>
      <c r="I1465" s="8">
        <v>59</v>
      </c>
      <c r="J1465" s="8">
        <v>36</v>
      </c>
      <c r="K1465" s="17">
        <v>54.84</v>
      </c>
      <c r="L1465" s="20">
        <f t="shared" ref="L1465" si="1737">(H1465/60+G1465)/60+F1465</f>
        <v>17.718900000000001</v>
      </c>
      <c r="M1465" s="20">
        <f t="shared" ref="M1465" si="1738">(K1465/60+J1465)/60+I1465</f>
        <v>59.615233333333336</v>
      </c>
      <c r="N1465" s="16">
        <f t="shared" ref="N1465" si="1739">D1465/L1465</f>
        <v>90751.457483252336</v>
      </c>
      <c r="O1465" s="16">
        <f t="shared" ref="O1465" si="1740">E1465/M1465</f>
        <v>110913.44661906884</v>
      </c>
      <c r="P1465" s="22">
        <f t="shared" si="1728"/>
        <v>0</v>
      </c>
      <c r="Q1465" s="11">
        <f t="shared" si="1729"/>
        <v>7160.4149382392743</v>
      </c>
      <c r="R1465" s="7">
        <f t="shared" si="1727"/>
        <v>1445</v>
      </c>
      <c r="S1465" s="11">
        <f t="shared" si="1730"/>
        <v>8067.2356536010648</v>
      </c>
      <c r="T1465" s="11">
        <f t="shared" si="1731"/>
        <v>10487.406349681385</v>
      </c>
      <c r="V1465" s="4">
        <v>9</v>
      </c>
      <c r="AB1465" s="4">
        <f t="shared" ref="AB1465" si="1741">SUM(U1465:AA1465)</f>
        <v>9</v>
      </c>
      <c r="AC1465" s="3">
        <f t="shared" ref="AC1465" si="1742">F1465</f>
        <v>17</v>
      </c>
      <c r="AD1465" s="42">
        <f t="shared" ref="AD1465" si="1743">G1465+H1465/60</f>
        <v>43.134</v>
      </c>
      <c r="AE1465" s="3">
        <f t="shared" ref="AE1465" si="1744">I1465</f>
        <v>59</v>
      </c>
      <c r="AF1465" s="42">
        <f t="shared" ref="AF1465" si="1745">J1465+K1465/60</f>
        <v>36.914000000000001</v>
      </c>
      <c r="AJ1465" s="3">
        <v>9</v>
      </c>
      <c r="AK1465" s="57" t="s">
        <v>2296</v>
      </c>
      <c r="AL1465" s="13" t="s">
        <v>2737</v>
      </c>
    </row>
    <row r="1466" spans="1:38" x14ac:dyDescent="0.2">
      <c r="A1466" s="4">
        <v>1</v>
      </c>
      <c r="B1466" s="4">
        <v>9</v>
      </c>
      <c r="C1466" s="13" t="s">
        <v>1802</v>
      </c>
      <c r="D1466" s="29">
        <v>1607938</v>
      </c>
      <c r="E1466" s="29">
        <v>6612238</v>
      </c>
      <c r="F1466" s="23">
        <v>17</v>
      </c>
      <c r="G1466" s="10">
        <v>43</v>
      </c>
      <c r="H1466" s="38">
        <v>3.3</v>
      </c>
      <c r="I1466" s="8">
        <v>59</v>
      </c>
      <c r="J1466" s="8">
        <v>36</v>
      </c>
      <c r="K1466" s="17">
        <v>58.38</v>
      </c>
      <c r="L1466" s="20">
        <f t="shared" si="1732"/>
        <v>17.717583333333334</v>
      </c>
      <c r="M1466" s="20">
        <f t="shared" si="1733"/>
        <v>59.616216666666666</v>
      </c>
      <c r="N1466" s="16">
        <f t="shared" si="1734"/>
        <v>90753.79919195149</v>
      </c>
      <c r="O1466" s="16">
        <f t="shared" si="1735"/>
        <v>110913.41198270158</v>
      </c>
      <c r="P1466" s="22">
        <f t="shared" si="1728"/>
        <v>0.13241223508422476</v>
      </c>
      <c r="Q1466" s="11">
        <f t="shared" si="1729"/>
        <v>7160.5473504743586</v>
      </c>
      <c r="R1466" s="7">
        <f t="shared" si="1727"/>
        <v>1446</v>
      </c>
      <c r="S1466" s="11">
        <f t="shared" si="1730"/>
        <v>8061.8057306862074</v>
      </c>
      <c r="T1466" s="11">
        <f t="shared" si="1731"/>
        <v>10480.34744989207</v>
      </c>
      <c r="U1466" s="4">
        <v>9</v>
      </c>
      <c r="V1466" s="4">
        <v>9</v>
      </c>
      <c r="AB1466" s="4">
        <f t="shared" si="1736"/>
        <v>18</v>
      </c>
      <c r="AC1466" s="3">
        <f t="shared" si="1668"/>
        <v>17</v>
      </c>
      <c r="AD1466" s="42">
        <f t="shared" si="1669"/>
        <v>43.055</v>
      </c>
      <c r="AE1466" s="3">
        <f t="shared" si="1670"/>
        <v>59</v>
      </c>
      <c r="AF1466" s="42">
        <f t="shared" si="1671"/>
        <v>36.972999999999999</v>
      </c>
      <c r="AJ1466" s="3">
        <v>4</v>
      </c>
      <c r="AL1466" s="13" t="s">
        <v>2738</v>
      </c>
    </row>
    <row r="1467" spans="1:38" x14ac:dyDescent="0.2">
      <c r="A1467" s="4">
        <v>1</v>
      </c>
      <c r="B1467" s="4">
        <v>9</v>
      </c>
      <c r="C1467" s="13" t="s">
        <v>1803</v>
      </c>
      <c r="D1467" s="29">
        <v>1607846</v>
      </c>
      <c r="E1467" s="29">
        <v>6612310</v>
      </c>
      <c r="F1467" s="23">
        <v>17</v>
      </c>
      <c r="G1467" s="10">
        <v>42</v>
      </c>
      <c r="H1467" s="38">
        <v>57.54</v>
      </c>
      <c r="I1467" s="8">
        <v>59</v>
      </c>
      <c r="J1467" s="8">
        <v>37</v>
      </c>
      <c r="K1467" s="17">
        <v>0.84</v>
      </c>
      <c r="L1467" s="20">
        <f t="shared" si="1732"/>
        <v>17.715983333333334</v>
      </c>
      <c r="M1467" s="20">
        <f t="shared" si="1733"/>
        <v>59.616900000000001</v>
      </c>
      <c r="N1467" s="16">
        <f t="shared" si="1734"/>
        <v>90756.802473096323</v>
      </c>
      <c r="O1467" s="16">
        <f t="shared" si="1735"/>
        <v>110913.34839617625</v>
      </c>
      <c r="P1467" s="22">
        <f t="shared" si="1728"/>
        <v>0.11682465493208187</v>
      </c>
      <c r="Q1467" s="11">
        <f t="shared" si="1729"/>
        <v>7160.6641751292909</v>
      </c>
      <c r="R1467" s="7">
        <f t="shared" si="1727"/>
        <v>1447</v>
      </c>
      <c r="S1467" s="11">
        <f t="shared" si="1730"/>
        <v>8056.3657754737287</v>
      </c>
      <c r="T1467" s="11">
        <f t="shared" si="1731"/>
        <v>10473.275508115848</v>
      </c>
      <c r="U1467" s="4">
        <v>9</v>
      </c>
      <c r="AB1467" s="4">
        <f t="shared" si="1736"/>
        <v>9</v>
      </c>
      <c r="AC1467" s="3">
        <f t="shared" si="1668"/>
        <v>17</v>
      </c>
      <c r="AD1467" s="42">
        <f t="shared" si="1669"/>
        <v>42.959000000000003</v>
      </c>
      <c r="AE1467" s="3">
        <f t="shared" si="1670"/>
        <v>59</v>
      </c>
      <c r="AF1467" s="42">
        <f t="shared" si="1671"/>
        <v>37.014000000000003</v>
      </c>
      <c r="AJ1467" s="3">
        <v>9</v>
      </c>
      <c r="AL1467" t="s">
        <v>245</v>
      </c>
    </row>
    <row r="1468" spans="1:38" x14ac:dyDescent="0.2">
      <c r="A1468" s="4">
        <v>1</v>
      </c>
      <c r="B1468" s="4">
        <v>9</v>
      </c>
      <c r="C1468" s="13" t="s">
        <v>1804</v>
      </c>
      <c r="D1468" s="8">
        <v>1607850</v>
      </c>
      <c r="E1468" s="8">
        <v>6612260</v>
      </c>
      <c r="F1468" s="23">
        <v>17</v>
      </c>
      <c r="G1468" s="10">
        <v>42</v>
      </c>
      <c r="H1468" s="38">
        <v>57.66</v>
      </c>
      <c r="I1468" s="8">
        <v>59</v>
      </c>
      <c r="J1468" s="8">
        <v>36</v>
      </c>
      <c r="K1468" s="17">
        <v>59.16</v>
      </c>
      <c r="L1468" s="20">
        <f t="shared" si="1732"/>
        <v>17.716016666666668</v>
      </c>
      <c r="M1468" s="20">
        <f t="shared" si="1733"/>
        <v>59.616433333333333</v>
      </c>
      <c r="N1468" s="16">
        <f t="shared" si="1734"/>
        <v>90756.85749524206</v>
      </c>
      <c r="O1468" s="16">
        <f t="shared" si="1735"/>
        <v>110913.37791090041</v>
      </c>
      <c r="P1468" s="22">
        <f t="shared" si="1728"/>
        <v>5.0159744815937816E-2</v>
      </c>
      <c r="Q1468" s="11">
        <f t="shared" si="1729"/>
        <v>7160.7143348741065</v>
      </c>
      <c r="R1468" s="7">
        <f t="shared" si="1727"/>
        <v>1448</v>
      </c>
      <c r="S1468" s="11">
        <f t="shared" si="1730"/>
        <v>8050.858382026966</v>
      </c>
      <c r="T1468" s="11">
        <f t="shared" si="1731"/>
        <v>10466.115896635056</v>
      </c>
      <c r="U1468" s="4">
        <v>9</v>
      </c>
      <c r="V1468" s="4">
        <v>9</v>
      </c>
      <c r="AA1468" s="4">
        <v>9</v>
      </c>
      <c r="AB1468" s="4">
        <f t="shared" si="1736"/>
        <v>27</v>
      </c>
      <c r="AC1468" s="3">
        <f t="shared" ref="AC1468:AC1519" si="1746">F1468</f>
        <v>17</v>
      </c>
      <c r="AD1468" s="42">
        <f t="shared" ref="AD1468:AD1519" si="1747">G1468+H1468/60</f>
        <v>42.960999999999999</v>
      </c>
      <c r="AE1468" s="3">
        <f t="shared" ref="AE1468:AE1519" si="1748">I1468</f>
        <v>59</v>
      </c>
      <c r="AF1468" s="42">
        <f t="shared" ref="AF1468:AF1519" si="1749">J1468+K1468/60</f>
        <v>36.985999999999997</v>
      </c>
      <c r="AG1468" s="4">
        <v>1</v>
      </c>
      <c r="AJ1468" s="3">
        <v>9</v>
      </c>
      <c r="AK1468" s="57" t="s">
        <v>2998</v>
      </c>
      <c r="AL1468" s="13" t="s">
        <v>2739</v>
      </c>
    </row>
    <row r="1469" spans="1:38" x14ac:dyDescent="0.2">
      <c r="A1469" s="4">
        <v>1</v>
      </c>
      <c r="B1469" s="4">
        <v>9</v>
      </c>
      <c r="C1469" s="13" t="s">
        <v>1805</v>
      </c>
      <c r="D1469" s="29">
        <v>1607732</v>
      </c>
      <c r="E1469" s="29">
        <v>6612213</v>
      </c>
      <c r="F1469" s="23"/>
      <c r="G1469" s="10"/>
      <c r="H1469" s="38"/>
      <c r="I1469" s="8"/>
      <c r="J1469" s="8"/>
      <c r="K1469" s="17"/>
      <c r="L1469" s="20">
        <f t="shared" si="1732"/>
        <v>0</v>
      </c>
      <c r="M1469" s="20">
        <f t="shared" si="1733"/>
        <v>0</v>
      </c>
      <c r="N1469" s="16"/>
      <c r="O1469" s="16"/>
      <c r="P1469" s="22">
        <f t="shared" si="1728"/>
        <v>0.12701574705523722</v>
      </c>
      <c r="Q1469" s="11">
        <f t="shared" si="1729"/>
        <v>7160.8413506211618</v>
      </c>
      <c r="R1469" s="7">
        <f t="shared" si="1727"/>
        <v>1449</v>
      </c>
      <c r="S1469" s="11">
        <f t="shared" si="1730"/>
        <v>8045.4449405184614</v>
      </c>
      <c r="T1469" s="11">
        <f t="shared" si="1731"/>
        <v>10459.078422674</v>
      </c>
      <c r="AB1469" s="4">
        <f t="shared" si="1736"/>
        <v>0</v>
      </c>
      <c r="AC1469" s="3">
        <f t="shared" si="1746"/>
        <v>0</v>
      </c>
      <c r="AD1469" s="42">
        <f t="shared" si="1747"/>
        <v>0</v>
      </c>
      <c r="AE1469" s="3">
        <f t="shared" si="1748"/>
        <v>0</v>
      </c>
      <c r="AF1469" s="42">
        <f t="shared" si="1749"/>
        <v>0</v>
      </c>
      <c r="AJ1469" s="3">
        <v>9</v>
      </c>
      <c r="AL1469" t="s">
        <v>246</v>
      </c>
    </row>
    <row r="1470" spans="1:38" x14ac:dyDescent="0.2">
      <c r="B1470" s="4">
        <v>8</v>
      </c>
      <c r="C1470" s="13" t="s">
        <v>1788</v>
      </c>
      <c r="D1470" s="29">
        <v>1605013</v>
      </c>
      <c r="E1470" s="29">
        <v>6613811</v>
      </c>
      <c r="F1470" s="23">
        <v>17</v>
      </c>
      <c r="G1470" s="10">
        <v>39</v>
      </c>
      <c r="H1470" s="38">
        <v>59.6</v>
      </c>
      <c r="I1470" s="8">
        <v>59</v>
      </c>
      <c r="J1470" s="8">
        <v>37</v>
      </c>
      <c r="K1470" s="17">
        <v>51.9</v>
      </c>
      <c r="L1470" s="20">
        <f>(H1470/60+G1470)/60+F1470</f>
        <v>17.666555555555554</v>
      </c>
      <c r="M1470" s="20">
        <f>(K1470/60+J1470)/60+I1470</f>
        <v>59.631083333333336</v>
      </c>
      <c r="N1470" s="16">
        <f>D1470/L1470</f>
        <v>90850.363838766294</v>
      </c>
      <c r="O1470" s="16">
        <f>E1470/M1470</f>
        <v>110912.13894319657</v>
      </c>
      <c r="P1470" s="22">
        <f t="shared" si="1728"/>
        <v>3.1538175280126781</v>
      </c>
      <c r="Q1470" s="11">
        <f t="shared" si="1729"/>
        <v>7163.9951681491748</v>
      </c>
      <c r="R1470" s="7">
        <f t="shared" si="1727"/>
        <v>1450</v>
      </c>
      <c r="S1470" s="11">
        <f t="shared" si="1730"/>
        <v>8043.4373336185217</v>
      </c>
      <c r="T1470" s="11">
        <f t="shared" si="1731"/>
        <v>10456.468533704079</v>
      </c>
      <c r="AB1470" s="4">
        <f>SUM(U1470:AA1470)</f>
        <v>0</v>
      </c>
      <c r="AC1470" s="3">
        <f>F1470</f>
        <v>17</v>
      </c>
      <c r="AD1470" s="42">
        <f>G1470+H1470/60</f>
        <v>39.993333333333332</v>
      </c>
      <c r="AE1470" s="3">
        <f>I1470</f>
        <v>59</v>
      </c>
      <c r="AF1470" s="42">
        <f>J1470+K1470/60</f>
        <v>37.865000000000002</v>
      </c>
      <c r="AJ1470" s="3">
        <v>9</v>
      </c>
      <c r="AK1470" s="3">
        <v>1</v>
      </c>
      <c r="AL1470" t="s">
        <v>529</v>
      </c>
    </row>
    <row r="1471" spans="1:38" x14ac:dyDescent="0.2">
      <c r="B1471" s="4">
        <v>7</v>
      </c>
      <c r="C1471" s="13" t="s">
        <v>1811</v>
      </c>
      <c r="D1471" s="29">
        <v>1603875</v>
      </c>
      <c r="E1471" s="29">
        <v>6615535</v>
      </c>
      <c r="F1471" s="23">
        <v>17</v>
      </c>
      <c r="G1471" s="10">
        <v>38</v>
      </c>
      <c r="H1471" s="38">
        <v>50.1</v>
      </c>
      <c r="I1471" s="8">
        <v>59</v>
      </c>
      <c r="J1471" s="8">
        <v>38</v>
      </c>
      <c r="K1471" s="17">
        <v>48.6</v>
      </c>
      <c r="L1471" s="20">
        <f t="shared" ref="L1471" si="1750">(H1471/60+G1471)/60+F1471</f>
        <v>17.64725</v>
      </c>
      <c r="M1471" s="20">
        <f t="shared" ref="M1471" si="1751">(K1471/60+J1471)/60+I1471</f>
        <v>59.646833333333333</v>
      </c>
      <c r="N1471" s="16">
        <f t="shared" ref="N1471" si="1752">D1471/L1471</f>
        <v>90885.265409624728</v>
      </c>
      <c r="O1471" s="16">
        <f t="shared" ref="O1471" si="1753">E1471/M1471</f>
        <v>110911.75558355991</v>
      </c>
      <c r="P1471" s="22">
        <f t="shared" si="1728"/>
        <v>2.0657250543090191</v>
      </c>
      <c r="Q1471" s="11">
        <f t="shared" si="1729"/>
        <v>7166.0608932034838</v>
      </c>
      <c r="R1471" s="7">
        <f t="shared" si="1727"/>
        <v>1451</v>
      </c>
      <c r="S1471" s="11">
        <f t="shared" si="1730"/>
        <v>8040.2116706652469</v>
      </c>
      <c r="T1471" s="11">
        <f t="shared" si="1731"/>
        <v>10452.275171864821</v>
      </c>
      <c r="V1471" s="4">
        <v>9</v>
      </c>
      <c r="AB1471" s="4">
        <f t="shared" ref="AB1471" si="1754">SUM(U1471:AA1471)</f>
        <v>9</v>
      </c>
      <c r="AC1471" s="3">
        <f t="shared" ref="AC1471" si="1755">F1471</f>
        <v>17</v>
      </c>
      <c r="AD1471" s="42">
        <f t="shared" ref="AD1471" si="1756">G1471+H1471/60</f>
        <v>38.835000000000001</v>
      </c>
      <c r="AE1471" s="3">
        <f t="shared" ref="AE1471" si="1757">I1471</f>
        <v>59</v>
      </c>
      <c r="AF1471" s="42">
        <f t="shared" ref="AF1471" si="1758">J1471+K1471/60</f>
        <v>38.81</v>
      </c>
      <c r="AJ1471" s="3">
        <v>9</v>
      </c>
      <c r="AK1471" s="3">
        <v>1</v>
      </c>
      <c r="AL1471" t="s">
        <v>2741</v>
      </c>
    </row>
    <row r="1472" spans="1:38" x14ac:dyDescent="0.2">
      <c r="B1472" s="4">
        <v>7</v>
      </c>
      <c r="C1472" s="13" t="s">
        <v>1806</v>
      </c>
      <c r="D1472" s="29">
        <v>1606574</v>
      </c>
      <c r="E1472" s="29">
        <v>6610435</v>
      </c>
      <c r="F1472" s="23">
        <v>17</v>
      </c>
      <c r="G1472" s="10">
        <v>41</v>
      </c>
      <c r="H1472" s="38">
        <v>33.06</v>
      </c>
      <c r="I1472" s="8">
        <v>59</v>
      </c>
      <c r="J1472" s="8">
        <v>36</v>
      </c>
      <c r="K1472" s="17">
        <v>1.44</v>
      </c>
      <c r="L1472" s="20">
        <f t="shared" si="1732"/>
        <v>17.692516666666666</v>
      </c>
      <c r="M1472" s="20">
        <f t="shared" si="1733"/>
        <v>59.6004</v>
      </c>
      <c r="N1472" s="16">
        <f t="shared" si="1734"/>
        <v>90805.283966573435</v>
      </c>
      <c r="O1472" s="16">
        <f t="shared" si="1735"/>
        <v>110912.59454634532</v>
      </c>
      <c r="P1472" s="22">
        <f t="shared" si="1728"/>
        <v>5.7701473984639255</v>
      </c>
      <c r="Q1472" s="11">
        <f t="shared" si="1729"/>
        <v>7171.8310406019482</v>
      </c>
      <c r="R1472" s="7">
        <f t="shared" si="1727"/>
        <v>1452</v>
      </c>
      <c r="S1472" s="11">
        <f t="shared" si="1730"/>
        <v>8041.1438940082453</v>
      </c>
      <c r="T1472" s="11">
        <f t="shared" si="1731"/>
        <v>10453.487062210719</v>
      </c>
      <c r="U1472" s="4">
        <v>9</v>
      </c>
      <c r="V1472" s="4">
        <v>9</v>
      </c>
      <c r="W1472" s="4">
        <v>9</v>
      </c>
      <c r="AA1472" s="4">
        <v>9</v>
      </c>
      <c r="AB1472" s="4">
        <f t="shared" si="1736"/>
        <v>36</v>
      </c>
      <c r="AC1472" s="3">
        <f t="shared" si="1746"/>
        <v>17</v>
      </c>
      <c r="AD1472" s="42">
        <f t="shared" si="1747"/>
        <v>41.551000000000002</v>
      </c>
      <c r="AE1472" s="3">
        <f t="shared" si="1748"/>
        <v>59</v>
      </c>
      <c r="AF1472" s="42">
        <f t="shared" si="1749"/>
        <v>36.024000000000001</v>
      </c>
      <c r="AJ1472" s="3">
        <v>9</v>
      </c>
      <c r="AK1472" s="57" t="s">
        <v>2998</v>
      </c>
      <c r="AL1472" s="13" t="s">
        <v>2740</v>
      </c>
    </row>
    <row r="1473" spans="1:38" x14ac:dyDescent="0.2">
      <c r="B1473" s="4">
        <v>7</v>
      </c>
      <c r="C1473" s="13" t="s">
        <v>1807</v>
      </c>
      <c r="D1473" s="29">
        <v>1603835</v>
      </c>
      <c r="E1473" s="29">
        <v>6608593</v>
      </c>
      <c r="F1473" s="23">
        <v>17</v>
      </c>
      <c r="G1473" s="10">
        <v>38</v>
      </c>
      <c r="H1473" s="38">
        <v>35.299999999999997</v>
      </c>
      <c r="I1473" s="8">
        <v>59</v>
      </c>
      <c r="J1473" s="8">
        <v>35</v>
      </c>
      <c r="K1473" s="17">
        <v>4.4000000000000004</v>
      </c>
      <c r="L1473" s="20">
        <f t="shared" si="1732"/>
        <v>17.643138888888888</v>
      </c>
      <c r="M1473" s="20">
        <f t="shared" si="1733"/>
        <v>59.584555555555553</v>
      </c>
      <c r="N1473" s="16">
        <f t="shared" si="1734"/>
        <v>90904.175844245401</v>
      </c>
      <c r="O1473" s="16">
        <f t="shared" si="1735"/>
        <v>110911.17385004691</v>
      </c>
      <c r="P1473" s="22">
        <f t="shared" si="1728"/>
        <v>3.3007703646270214</v>
      </c>
      <c r="Q1473" s="11">
        <f t="shared" si="1729"/>
        <v>7175.1318109665754</v>
      </c>
      <c r="R1473" s="7">
        <f t="shared" si="1727"/>
        <v>1453</v>
      </c>
      <c r="S1473" s="11">
        <f t="shared" si="1730"/>
        <v>8039.308044221325</v>
      </c>
      <c r="T1473" s="11">
        <f t="shared" si="1731"/>
        <v>10451.100457487722</v>
      </c>
      <c r="W1473" s="4">
        <v>9</v>
      </c>
      <c r="AB1473" s="4">
        <f t="shared" si="1736"/>
        <v>9</v>
      </c>
      <c r="AC1473" s="3">
        <f t="shared" si="1746"/>
        <v>17</v>
      </c>
      <c r="AD1473" s="42">
        <f t="shared" si="1747"/>
        <v>38.588333333333331</v>
      </c>
      <c r="AE1473" s="3">
        <f t="shared" si="1748"/>
        <v>59</v>
      </c>
      <c r="AF1473" s="42">
        <f t="shared" si="1749"/>
        <v>35.073333333333331</v>
      </c>
      <c r="AJ1473" s="3">
        <v>8</v>
      </c>
      <c r="AL1473" t="s">
        <v>561</v>
      </c>
    </row>
    <row r="1474" spans="1:38" x14ac:dyDescent="0.2">
      <c r="B1474" s="4">
        <v>7</v>
      </c>
      <c r="C1474" s="13" t="s">
        <v>1808</v>
      </c>
      <c r="D1474" s="29">
        <v>1604151</v>
      </c>
      <c r="E1474" s="29">
        <v>6612708</v>
      </c>
      <c r="F1474" s="23">
        <v>17</v>
      </c>
      <c r="G1474" s="10">
        <v>39</v>
      </c>
      <c r="H1474" s="38">
        <v>2.7</v>
      </c>
      <c r="I1474" s="8">
        <v>59</v>
      </c>
      <c r="J1474" s="8">
        <v>37</v>
      </c>
      <c r="K1474" s="17">
        <v>17</v>
      </c>
      <c r="L1474" s="20">
        <f t="shared" si="1732"/>
        <v>17.650749999999999</v>
      </c>
      <c r="M1474" s="20">
        <f t="shared" si="1733"/>
        <v>59.621388888888887</v>
      </c>
      <c r="N1474" s="16">
        <f t="shared" si="1734"/>
        <v>90882.880330864136</v>
      </c>
      <c r="O1474" s="16">
        <f t="shared" si="1735"/>
        <v>110911.67319707228</v>
      </c>
      <c r="P1474" s="22">
        <f t="shared" si="1728"/>
        <v>4.1271153364062894</v>
      </c>
      <c r="Q1474" s="11">
        <f t="shared" si="1729"/>
        <v>7179.2589263029813</v>
      </c>
      <c r="R1474" s="7">
        <f t="shared" si="1727"/>
        <v>1454</v>
      </c>
      <c r="S1474" s="11">
        <f t="shared" si="1730"/>
        <v>8038.3999532470789</v>
      </c>
      <c r="T1474" s="11">
        <f t="shared" si="1731"/>
        <v>10449.919939221203</v>
      </c>
      <c r="W1474" s="4">
        <v>7</v>
      </c>
      <c r="AB1474" s="4">
        <f>SUM(U1474:AA1474)+AB1475+AB1476</f>
        <v>25</v>
      </c>
      <c r="AC1474" s="3">
        <f t="shared" si="1746"/>
        <v>17</v>
      </c>
      <c r="AD1474" s="42">
        <f t="shared" si="1747"/>
        <v>39.045000000000002</v>
      </c>
      <c r="AE1474" s="3">
        <f t="shared" si="1748"/>
        <v>59</v>
      </c>
      <c r="AF1474" s="42">
        <f t="shared" si="1749"/>
        <v>37.283333333333331</v>
      </c>
      <c r="AJ1474" s="3">
        <v>9</v>
      </c>
      <c r="AK1474" s="57" t="s">
        <v>2998</v>
      </c>
      <c r="AL1474" t="s">
        <v>240</v>
      </c>
    </row>
    <row r="1475" spans="1:38" x14ac:dyDescent="0.2">
      <c r="B1475" s="4">
        <v>7</v>
      </c>
      <c r="C1475" s="13" t="s">
        <v>1809</v>
      </c>
      <c r="D1475" s="29">
        <v>1604140</v>
      </c>
      <c r="E1475" s="29">
        <v>6612922</v>
      </c>
      <c r="F1475" s="23">
        <v>17</v>
      </c>
      <c r="G1475" s="10">
        <v>39</v>
      </c>
      <c r="H1475" s="38">
        <v>1.74</v>
      </c>
      <c r="I1475" s="8">
        <v>59</v>
      </c>
      <c r="J1475" s="8">
        <v>37</v>
      </c>
      <c r="K1475" s="17">
        <v>23.88</v>
      </c>
      <c r="L1475" s="20">
        <f t="shared" si="1732"/>
        <v>17.650483333333334</v>
      </c>
      <c r="M1475" s="20">
        <f t="shared" si="1733"/>
        <v>59.6233</v>
      </c>
      <c r="N1475" s="16">
        <f t="shared" si="1734"/>
        <v>90883.63019331859</v>
      </c>
      <c r="O1475" s="16">
        <f t="shared" si="1735"/>
        <v>110911.7073358905</v>
      </c>
      <c r="P1475" s="22">
        <f t="shared" si="1728"/>
        <v>0.21428252378577212</v>
      </c>
      <c r="Q1475" s="11">
        <f t="shared" si="1729"/>
        <v>7179.4732088267674</v>
      </c>
      <c r="R1475" s="7">
        <f t="shared" si="1727"/>
        <v>1455</v>
      </c>
      <c r="S1475" s="11">
        <f t="shared" si="1730"/>
        <v>8033.1150405291937</v>
      </c>
      <c r="T1475" s="11">
        <f t="shared" si="1731"/>
        <v>10443.049552687951</v>
      </c>
      <c r="W1475" s="4">
        <v>9</v>
      </c>
      <c r="AB1475" s="4">
        <f t="shared" si="1736"/>
        <v>9</v>
      </c>
      <c r="AC1475" s="3">
        <f t="shared" si="1746"/>
        <v>17</v>
      </c>
      <c r="AD1475" s="42">
        <f t="shared" si="1747"/>
        <v>39.029000000000003</v>
      </c>
      <c r="AE1475" s="3">
        <f t="shared" si="1748"/>
        <v>59</v>
      </c>
      <c r="AF1475" s="42">
        <f t="shared" si="1749"/>
        <v>37.398000000000003</v>
      </c>
      <c r="AJ1475" s="3">
        <v>9</v>
      </c>
      <c r="AL1475" t="s">
        <v>302</v>
      </c>
    </row>
    <row r="1476" spans="1:38" x14ac:dyDescent="0.2">
      <c r="B1476" s="4">
        <v>7</v>
      </c>
      <c r="C1476" s="13" t="s">
        <v>1810</v>
      </c>
      <c r="D1476" s="29">
        <v>1604200</v>
      </c>
      <c r="E1476" s="29">
        <v>6612932</v>
      </c>
      <c r="F1476" s="23">
        <v>17</v>
      </c>
      <c r="G1476" s="10">
        <v>39</v>
      </c>
      <c r="H1476" s="38">
        <v>6.24</v>
      </c>
      <c r="I1476" s="8">
        <v>59</v>
      </c>
      <c r="J1476" s="8">
        <v>37</v>
      </c>
      <c r="K1476" s="17">
        <v>24.18</v>
      </c>
      <c r="L1476" s="20">
        <f t="shared" si="1732"/>
        <v>17.651733333333333</v>
      </c>
      <c r="M1476" s="20">
        <f t="shared" si="1733"/>
        <v>59.623383333333337</v>
      </c>
      <c r="N1476" s="16">
        <f t="shared" si="1734"/>
        <v>90880.59340725746</v>
      </c>
      <c r="O1476" s="16">
        <f t="shared" si="1735"/>
        <v>110911.72003825121</v>
      </c>
      <c r="P1476" s="22">
        <f t="shared" si="1728"/>
        <v>6.0827625302982198E-2</v>
      </c>
      <c r="Q1476" s="11">
        <f t="shared" si="1729"/>
        <v>7179.5340364520707</v>
      </c>
      <c r="R1476" s="7">
        <f t="shared" si="1727"/>
        <v>1456</v>
      </c>
      <c r="S1476" s="11">
        <f t="shared" si="1730"/>
        <v>8027.6658044944861</v>
      </c>
      <c r="T1476" s="11">
        <f t="shared" si="1731"/>
        <v>10435.965545842831</v>
      </c>
      <c r="W1476" s="4">
        <v>9</v>
      </c>
      <c r="AB1476" s="4">
        <f t="shared" si="1736"/>
        <v>9</v>
      </c>
      <c r="AC1476" s="3">
        <f t="shared" si="1746"/>
        <v>17</v>
      </c>
      <c r="AD1476" s="42">
        <f t="shared" si="1747"/>
        <v>39.103999999999999</v>
      </c>
      <c r="AE1476" s="3">
        <f t="shared" si="1748"/>
        <v>59</v>
      </c>
      <c r="AF1476" s="42">
        <f t="shared" si="1749"/>
        <v>37.402999999999999</v>
      </c>
      <c r="AJ1476" s="3">
        <v>9</v>
      </c>
      <c r="AL1476" t="s">
        <v>240</v>
      </c>
    </row>
    <row r="1477" spans="1:38" x14ac:dyDescent="0.2">
      <c r="B1477" s="4">
        <v>9</v>
      </c>
      <c r="C1477" s="13" t="s">
        <v>1812</v>
      </c>
      <c r="D1477" s="8">
        <v>1601850</v>
      </c>
      <c r="E1477" s="8">
        <v>6612860</v>
      </c>
      <c r="F1477" s="23">
        <v>17</v>
      </c>
      <c r="G1477" s="10">
        <v>36</v>
      </c>
      <c r="H1477" s="38">
        <v>36.24</v>
      </c>
      <c r="I1477" s="8">
        <v>59</v>
      </c>
      <c r="J1477" s="8">
        <v>37</v>
      </c>
      <c r="K1477" s="17">
        <v>24</v>
      </c>
      <c r="L1477" s="20">
        <f t="shared" si="1732"/>
        <v>17.610066666666668</v>
      </c>
      <c r="M1477" s="20">
        <f t="shared" si="1733"/>
        <v>59.623333333333335</v>
      </c>
      <c r="N1477" s="16">
        <f t="shared" si="1734"/>
        <v>90962.176936676362</v>
      </c>
      <c r="O1477" s="16">
        <f t="shared" si="1735"/>
        <v>110910.60546765807</v>
      </c>
      <c r="P1477" s="22">
        <f t="shared" si="1728"/>
        <v>2.3511027200018293</v>
      </c>
      <c r="Q1477" s="11">
        <f t="shared" si="1729"/>
        <v>7181.8851391720727</v>
      </c>
      <c r="R1477" s="7">
        <f t="shared" si="1727"/>
        <v>1457</v>
      </c>
      <c r="S1477" s="11">
        <f t="shared" si="1730"/>
        <v>8024.783120502495</v>
      </c>
      <c r="T1477" s="11">
        <f t="shared" si="1731"/>
        <v>10432.218056653244</v>
      </c>
      <c r="AB1477" s="4">
        <f t="shared" si="1736"/>
        <v>0</v>
      </c>
      <c r="AC1477" s="3">
        <f t="shared" si="1746"/>
        <v>17</v>
      </c>
      <c r="AD1477" s="42">
        <f t="shared" si="1747"/>
        <v>36.603999999999999</v>
      </c>
      <c r="AE1477" s="3">
        <f t="shared" si="1748"/>
        <v>59</v>
      </c>
      <c r="AF1477" s="42">
        <f t="shared" si="1749"/>
        <v>37.4</v>
      </c>
      <c r="AJ1477" s="3">
        <v>9</v>
      </c>
      <c r="AK1477" s="57" t="s">
        <v>2296</v>
      </c>
      <c r="AL1477" t="s">
        <v>2742</v>
      </c>
    </row>
    <row r="1478" spans="1:38" x14ac:dyDescent="0.2">
      <c r="B1478" s="4">
        <v>9</v>
      </c>
      <c r="C1478" s="13" t="s">
        <v>1813</v>
      </c>
      <c r="D1478" s="8">
        <v>1601810</v>
      </c>
      <c r="E1478" s="8">
        <v>6612840</v>
      </c>
      <c r="F1478" s="23">
        <v>17</v>
      </c>
      <c r="G1478" s="10">
        <v>36</v>
      </c>
      <c r="H1478" s="38">
        <v>33.659999999999997</v>
      </c>
      <c r="I1478" s="8">
        <v>59</v>
      </c>
      <c r="J1478" s="8">
        <v>37</v>
      </c>
      <c r="K1478" s="17">
        <v>22.38</v>
      </c>
      <c r="L1478" s="20">
        <f t="shared" si="1732"/>
        <v>17.609349999999999</v>
      </c>
      <c r="M1478" s="20">
        <f t="shared" si="1733"/>
        <v>59.622883333333334</v>
      </c>
      <c r="N1478" s="16">
        <f t="shared" si="1734"/>
        <v>90963.607401749643</v>
      </c>
      <c r="O1478" s="16">
        <f t="shared" si="1735"/>
        <v>110911.10711687039</v>
      </c>
      <c r="P1478" s="22">
        <f t="shared" si="1728"/>
        <v>4.4721359549995794E-2</v>
      </c>
      <c r="Q1478" s="11">
        <f t="shared" si="1729"/>
        <v>7181.9298605316226</v>
      </c>
      <c r="R1478" s="7">
        <f t="shared" si="1727"/>
        <v>1458</v>
      </c>
      <c r="S1478" s="11">
        <f t="shared" si="1730"/>
        <v>8019.3290898117157</v>
      </c>
      <c r="T1478" s="11">
        <f t="shared" si="1731"/>
        <v>10425.12781675523</v>
      </c>
      <c r="AB1478" s="4">
        <f t="shared" si="1736"/>
        <v>0</v>
      </c>
      <c r="AC1478" s="3">
        <f t="shared" si="1746"/>
        <v>17</v>
      </c>
      <c r="AD1478" s="42">
        <f t="shared" si="1747"/>
        <v>36.561</v>
      </c>
      <c r="AE1478" s="3">
        <f t="shared" si="1748"/>
        <v>59</v>
      </c>
      <c r="AF1478" s="42">
        <f t="shared" si="1749"/>
        <v>37.372999999999998</v>
      </c>
      <c r="AJ1478" s="3">
        <v>9</v>
      </c>
      <c r="AK1478" s="3">
        <v>1</v>
      </c>
      <c r="AL1478" t="s">
        <v>38</v>
      </c>
    </row>
    <row r="1479" spans="1:38" x14ac:dyDescent="0.2">
      <c r="B1479" s="4">
        <v>9</v>
      </c>
      <c r="C1479" s="13" t="s">
        <v>1814</v>
      </c>
      <c r="D1479" s="29">
        <v>1601631</v>
      </c>
      <c r="E1479" s="29">
        <v>6612467</v>
      </c>
      <c r="F1479" s="23">
        <v>17</v>
      </c>
      <c r="G1479" s="10">
        <v>36</v>
      </c>
      <c r="H1479" s="38">
        <v>21.6</v>
      </c>
      <c r="I1479" s="8">
        <v>59</v>
      </c>
      <c r="J1479" s="8">
        <v>37</v>
      </c>
      <c r="K1479" s="17">
        <v>11.5</v>
      </c>
      <c r="L1479" s="20">
        <f t="shared" si="1732"/>
        <v>17.606000000000002</v>
      </c>
      <c r="M1479" s="20">
        <f t="shared" si="1733"/>
        <v>59.619861111111113</v>
      </c>
      <c r="N1479" s="16">
        <f t="shared" si="1734"/>
        <v>90970.748608428941</v>
      </c>
      <c r="O1479" s="16">
        <f t="shared" si="1735"/>
        <v>110910.47306662815</v>
      </c>
      <c r="P1479" s="22">
        <f t="shared" si="1728"/>
        <v>0.41372696310489604</v>
      </c>
      <c r="Q1479" s="11">
        <f t="shared" si="1729"/>
        <v>7182.3435874947272</v>
      </c>
      <c r="R1479" s="7">
        <f t="shared" si="1727"/>
        <v>1459</v>
      </c>
      <c r="S1479" s="11">
        <f t="shared" si="1730"/>
        <v>8014.2942840585447</v>
      </c>
      <c r="T1479" s="11">
        <f t="shared" si="1731"/>
        <v>10418.582569276108</v>
      </c>
      <c r="U1479" s="4">
        <v>9</v>
      </c>
      <c r="V1479" s="4">
        <v>9</v>
      </c>
      <c r="W1479" s="4">
        <v>9</v>
      </c>
      <c r="AB1479" s="4">
        <f t="shared" si="1736"/>
        <v>27</v>
      </c>
      <c r="AC1479" s="3">
        <f t="shared" si="1746"/>
        <v>17</v>
      </c>
      <c r="AD1479" s="42">
        <f t="shared" si="1747"/>
        <v>36.36</v>
      </c>
      <c r="AE1479" s="3">
        <f t="shared" si="1748"/>
        <v>59</v>
      </c>
      <c r="AF1479" s="42">
        <f t="shared" si="1749"/>
        <v>37.19166666666667</v>
      </c>
      <c r="AJ1479" s="3">
        <v>9</v>
      </c>
      <c r="AK1479" s="3">
        <v>1</v>
      </c>
      <c r="AL1479" s="13" t="s">
        <v>225</v>
      </c>
    </row>
    <row r="1480" spans="1:38" x14ac:dyDescent="0.2">
      <c r="B1480" s="4">
        <v>8</v>
      </c>
      <c r="C1480" s="13" t="s">
        <v>1815</v>
      </c>
      <c r="D1480" s="29">
        <v>1600797</v>
      </c>
      <c r="E1480" s="29">
        <v>6613421</v>
      </c>
      <c r="F1480" s="23">
        <v>17</v>
      </c>
      <c r="G1480" s="10">
        <v>35</v>
      </c>
      <c r="H1480" s="38">
        <v>30.1</v>
      </c>
      <c r="I1480" s="8">
        <v>59</v>
      </c>
      <c r="J1480" s="8">
        <v>37</v>
      </c>
      <c r="K1480" s="17">
        <v>43</v>
      </c>
      <c r="L1480" s="20">
        <f t="shared" si="1732"/>
        <v>17.591694444444446</v>
      </c>
      <c r="M1480" s="20">
        <f t="shared" si="1733"/>
        <v>59.628611111111113</v>
      </c>
      <c r="N1480" s="16">
        <f t="shared" si="1734"/>
        <v>90997.317231458655</v>
      </c>
      <c r="O1480" s="16">
        <f t="shared" si="1735"/>
        <v>110910.1969133013</v>
      </c>
      <c r="P1480" s="22">
        <f t="shared" si="1728"/>
        <v>1.2671511354215013</v>
      </c>
      <c r="Q1480" s="11">
        <f t="shared" si="1729"/>
        <v>7183.6107386301492</v>
      </c>
      <c r="R1480" s="7">
        <f t="shared" si="1727"/>
        <v>1460</v>
      </c>
      <c r="S1480" s="11">
        <f t="shared" si="1730"/>
        <v>8010.2180017053988</v>
      </c>
      <c r="T1480" s="11">
        <f t="shared" si="1731"/>
        <v>10413.283402217019</v>
      </c>
      <c r="AB1480" s="4">
        <f t="shared" si="1736"/>
        <v>0</v>
      </c>
      <c r="AC1480" s="3">
        <f t="shared" si="1746"/>
        <v>17</v>
      </c>
      <c r="AD1480" s="42">
        <f t="shared" si="1747"/>
        <v>35.501666666666665</v>
      </c>
      <c r="AE1480" s="3">
        <f t="shared" si="1748"/>
        <v>59</v>
      </c>
      <c r="AF1480" s="42">
        <f t="shared" si="1749"/>
        <v>37.716666666666669</v>
      </c>
      <c r="AJ1480" s="3">
        <v>9</v>
      </c>
      <c r="AL1480" t="s">
        <v>569</v>
      </c>
    </row>
    <row r="1481" spans="1:38" x14ac:dyDescent="0.2">
      <c r="B1481" s="4">
        <v>7</v>
      </c>
      <c r="C1481" s="13" t="s">
        <v>1816</v>
      </c>
      <c r="D1481" s="29">
        <v>1599511</v>
      </c>
      <c r="E1481" s="29">
        <v>6613812</v>
      </c>
      <c r="F1481" s="23">
        <v>17</v>
      </c>
      <c r="G1481" s="10">
        <v>34</v>
      </c>
      <c r="H1481" s="38">
        <v>8.76</v>
      </c>
      <c r="I1481" s="8">
        <v>59</v>
      </c>
      <c r="J1481" s="8">
        <v>37</v>
      </c>
      <c r="K1481" s="17">
        <v>56.76</v>
      </c>
      <c r="L1481" s="20">
        <f t="shared" si="1732"/>
        <v>17.569099999999999</v>
      </c>
      <c r="M1481" s="20">
        <f t="shared" si="1733"/>
        <v>59.632433333333331</v>
      </c>
      <c r="N1481" s="16">
        <f t="shared" si="1734"/>
        <v>91041.146103101477</v>
      </c>
      <c r="O1481" s="16">
        <f t="shared" si="1735"/>
        <v>110909.6448073839</v>
      </c>
      <c r="P1481" s="22">
        <f t="shared" si="1721"/>
        <v>1.3441268541324514</v>
      </c>
      <c r="Q1481" s="11">
        <f t="shared" si="1722"/>
        <v>7184.954865484282</v>
      </c>
      <c r="R1481" s="7">
        <f t="shared" si="1727"/>
        <v>1461</v>
      </c>
      <c r="S1481" s="11">
        <f t="shared" si="1723"/>
        <v>8006.2330739277286</v>
      </c>
      <c r="T1481" s="11">
        <f t="shared" si="1724"/>
        <v>10408.102996106047</v>
      </c>
      <c r="AB1481" s="4">
        <f t="shared" si="1736"/>
        <v>0</v>
      </c>
      <c r="AC1481" s="3">
        <f t="shared" si="1746"/>
        <v>17</v>
      </c>
      <c r="AD1481" s="42">
        <f t="shared" si="1747"/>
        <v>34.146000000000001</v>
      </c>
      <c r="AE1481" s="3">
        <f t="shared" si="1748"/>
        <v>59</v>
      </c>
      <c r="AF1481" s="42">
        <f t="shared" si="1749"/>
        <v>37.945999999999998</v>
      </c>
      <c r="AJ1481" s="3">
        <v>9</v>
      </c>
      <c r="AL1481" t="s">
        <v>210</v>
      </c>
    </row>
    <row r="1482" spans="1:38" x14ac:dyDescent="0.2">
      <c r="B1482" s="4">
        <v>8</v>
      </c>
      <c r="C1482" s="13" t="s">
        <v>1838</v>
      </c>
      <c r="D1482" s="29">
        <v>1599593</v>
      </c>
      <c r="E1482" s="29">
        <v>6615897</v>
      </c>
      <c r="F1482" s="23">
        <v>17</v>
      </c>
      <c r="G1482" s="10">
        <v>34</v>
      </c>
      <c r="H1482" s="38">
        <v>17.5</v>
      </c>
      <c r="I1482" s="8">
        <v>59</v>
      </c>
      <c r="J1482" s="8">
        <v>39</v>
      </c>
      <c r="K1482" s="17">
        <v>4</v>
      </c>
      <c r="L1482" s="20">
        <f t="shared" si="1732"/>
        <v>17.571527777777778</v>
      </c>
      <c r="M1482" s="20">
        <f t="shared" si="1733"/>
        <v>59.651111111111113</v>
      </c>
      <c r="N1482" s="16">
        <f t="shared" si="1734"/>
        <v>91033.234003873062</v>
      </c>
      <c r="O1482" s="16">
        <f t="shared" si="1735"/>
        <v>110909.8703572626</v>
      </c>
      <c r="P1482" s="22">
        <f t="shared" si="1721"/>
        <v>2.0866118469902348</v>
      </c>
      <c r="Q1482" s="11">
        <f t="shared" si="1722"/>
        <v>7187.0414773312723</v>
      </c>
      <c r="R1482" s="7">
        <f t="shared" si="1727"/>
        <v>1462</v>
      </c>
      <c r="S1482" s="11">
        <f t="shared" si="1723"/>
        <v>8003.0803865221005</v>
      </c>
      <c r="T1482" s="11">
        <f t="shared" si="1724"/>
        <v>10404.004502478731</v>
      </c>
      <c r="W1482" s="4">
        <v>9</v>
      </c>
      <c r="AB1482" s="4">
        <f t="shared" si="1736"/>
        <v>9</v>
      </c>
      <c r="AC1482" s="3">
        <f t="shared" si="1746"/>
        <v>17</v>
      </c>
      <c r="AD1482" s="42">
        <f t="shared" si="1747"/>
        <v>34.291666666666664</v>
      </c>
      <c r="AE1482" s="3">
        <f t="shared" si="1748"/>
        <v>59</v>
      </c>
      <c r="AF1482" s="42">
        <f t="shared" si="1749"/>
        <v>39.06666666666667</v>
      </c>
      <c r="AJ1482" s="3">
        <v>8</v>
      </c>
      <c r="AL1482" t="s">
        <v>336</v>
      </c>
    </row>
    <row r="1483" spans="1:38" x14ac:dyDescent="0.2">
      <c r="A1483" s="4">
        <v>1</v>
      </c>
      <c r="B1483" s="4">
        <v>8</v>
      </c>
      <c r="C1483" s="13" t="s">
        <v>1843</v>
      </c>
      <c r="D1483" s="29">
        <v>1602417</v>
      </c>
      <c r="E1483" s="29">
        <v>6621928</v>
      </c>
      <c r="F1483" s="23">
        <v>17</v>
      </c>
      <c r="G1483" s="10">
        <v>37</v>
      </c>
      <c r="H1483" s="38">
        <v>28.3</v>
      </c>
      <c r="I1483" s="8">
        <v>59</v>
      </c>
      <c r="J1483" s="8">
        <v>42</v>
      </c>
      <c r="K1483" s="17">
        <v>16.399999999999999</v>
      </c>
      <c r="L1483" s="20">
        <f t="shared" si="1732"/>
        <v>17.624527777777779</v>
      </c>
      <c r="M1483" s="20">
        <f t="shared" si="1733"/>
        <v>59.704555555555558</v>
      </c>
      <c r="N1483" s="16">
        <f t="shared" si="1734"/>
        <v>90919.712584891953</v>
      </c>
      <c r="O1483" s="16">
        <f t="shared" si="1735"/>
        <v>110911.60361855879</v>
      </c>
      <c r="P1483" s="22">
        <f t="shared" si="1721"/>
        <v>6.6594246748499231</v>
      </c>
      <c r="Q1483" s="11">
        <f t="shared" si="1722"/>
        <v>7193.7009020061223</v>
      </c>
      <c r="R1483" s="7">
        <f t="shared" si="1727"/>
        <v>1463</v>
      </c>
      <c r="S1483" s="11">
        <f t="shared" si="1723"/>
        <v>8005.0205526083155</v>
      </c>
      <c r="T1483" s="11">
        <f t="shared" si="1724"/>
        <v>10406.526718390811</v>
      </c>
      <c r="V1483" s="4">
        <v>9</v>
      </c>
      <c r="W1483" s="4">
        <v>9</v>
      </c>
      <c r="AA1483" s="4">
        <v>9</v>
      </c>
      <c r="AB1483" s="4">
        <f>SUM(U1483:AA1483)+10+AB1484+AB1485</f>
        <v>46</v>
      </c>
      <c r="AC1483" s="3">
        <f t="shared" si="1746"/>
        <v>17</v>
      </c>
      <c r="AD1483" s="42">
        <f t="shared" si="1747"/>
        <v>37.471666666666664</v>
      </c>
      <c r="AE1483" s="3">
        <f t="shared" si="1748"/>
        <v>59</v>
      </c>
      <c r="AF1483" s="42">
        <f t="shared" si="1749"/>
        <v>42.273333333333333</v>
      </c>
      <c r="AJ1483" s="3">
        <v>9</v>
      </c>
      <c r="AL1483" t="s">
        <v>2743</v>
      </c>
    </row>
    <row r="1484" spans="1:38" x14ac:dyDescent="0.2">
      <c r="A1484" s="4">
        <v>1</v>
      </c>
      <c r="B1484" s="4">
        <v>8</v>
      </c>
      <c r="C1484" s="13" t="s">
        <v>2868</v>
      </c>
      <c r="D1484" s="29">
        <v>1602392</v>
      </c>
      <c r="E1484" s="29">
        <v>6621948</v>
      </c>
      <c r="F1484" s="23"/>
      <c r="G1484" s="10"/>
      <c r="H1484" s="38"/>
      <c r="I1484" s="8"/>
      <c r="J1484" s="8"/>
      <c r="K1484" s="17"/>
      <c r="L1484" s="20"/>
      <c r="M1484" s="20"/>
      <c r="N1484" s="16"/>
      <c r="O1484" s="16"/>
      <c r="P1484" s="22">
        <f t="shared" si="1721"/>
        <v>3.2015621187164243E-2</v>
      </c>
      <c r="Q1484" s="11">
        <f t="shared" si="1722"/>
        <v>7193.7329176273097</v>
      </c>
      <c r="R1484" s="7">
        <f t="shared" si="1727"/>
        <v>1464</v>
      </c>
      <c r="S1484" s="11">
        <f t="shared" si="1723"/>
        <v>7999.5882444653416</v>
      </c>
      <c r="T1484" s="11">
        <f t="shared" si="1724"/>
        <v>10399.464717804944</v>
      </c>
      <c r="AB1484" s="4">
        <f t="shared" ref="AB1484" si="1759">SUM(U1484:AA1484)</f>
        <v>0</v>
      </c>
      <c r="AC1484" s="3">
        <f t="shared" ref="AC1484:AC1485" si="1760">F1484</f>
        <v>0</v>
      </c>
      <c r="AD1484" s="42">
        <f t="shared" ref="AD1484:AD1485" si="1761">G1484+H1484/60</f>
        <v>0</v>
      </c>
      <c r="AE1484" s="3">
        <f t="shared" ref="AE1484:AE1485" si="1762">I1484</f>
        <v>0</v>
      </c>
      <c r="AF1484" s="42">
        <f t="shared" ref="AF1484:AF1485" si="1763">J1484+K1484/60</f>
        <v>0</v>
      </c>
      <c r="AJ1484" s="3">
        <v>9</v>
      </c>
      <c r="AL1484" t="s">
        <v>335</v>
      </c>
    </row>
    <row r="1485" spans="1:38" x14ac:dyDescent="0.2">
      <c r="A1485" s="4">
        <v>1</v>
      </c>
      <c r="B1485" s="4">
        <v>8</v>
      </c>
      <c r="C1485" s="13" t="s">
        <v>2869</v>
      </c>
      <c r="D1485" s="29">
        <v>1602368</v>
      </c>
      <c r="E1485" s="29">
        <v>6621927</v>
      </c>
      <c r="F1485" s="23"/>
      <c r="G1485" s="10"/>
      <c r="H1485" s="38"/>
      <c r="I1485" s="8"/>
      <c r="J1485" s="8"/>
      <c r="K1485" s="17"/>
      <c r="L1485" s="20"/>
      <c r="M1485" s="20"/>
      <c r="N1485" s="16"/>
      <c r="O1485" s="16"/>
      <c r="P1485" s="22">
        <f t="shared" si="1721"/>
        <v>3.1890437438203953E-2</v>
      </c>
      <c r="Q1485" s="11">
        <f t="shared" si="1722"/>
        <v>7193.7648080647477</v>
      </c>
      <c r="R1485" s="7">
        <f t="shared" si="1727"/>
        <v>1465</v>
      </c>
      <c r="S1485" s="11">
        <f t="shared" si="1723"/>
        <v>7994.1632133306557</v>
      </c>
      <c r="T1485" s="11">
        <f t="shared" si="1724"/>
        <v>10392.412177329852</v>
      </c>
      <c r="V1485" s="4">
        <v>9</v>
      </c>
      <c r="AB1485" s="4">
        <f>SUM(U1485:AA1485)</f>
        <v>9</v>
      </c>
      <c r="AC1485" s="3">
        <f t="shared" si="1760"/>
        <v>0</v>
      </c>
      <c r="AD1485" s="42">
        <f t="shared" si="1761"/>
        <v>0</v>
      </c>
      <c r="AE1485" s="3">
        <f t="shared" si="1762"/>
        <v>0</v>
      </c>
      <c r="AF1485" s="42">
        <f t="shared" si="1763"/>
        <v>0</v>
      </c>
      <c r="AJ1485" s="3">
        <v>9</v>
      </c>
      <c r="AL1485" s="13" t="s">
        <v>2976</v>
      </c>
    </row>
    <row r="1486" spans="1:38" x14ac:dyDescent="0.2">
      <c r="B1486" s="4">
        <v>8</v>
      </c>
      <c r="C1486" s="13" t="s">
        <v>1844</v>
      </c>
      <c r="D1486" s="29">
        <v>1600009</v>
      </c>
      <c r="E1486" s="29">
        <v>6622087</v>
      </c>
      <c r="F1486" s="23">
        <v>17</v>
      </c>
      <c r="G1486" s="10">
        <v>34</v>
      </c>
      <c r="H1486" s="38">
        <v>54.6</v>
      </c>
      <c r="I1486" s="8">
        <v>59</v>
      </c>
      <c r="J1486" s="8">
        <v>42</v>
      </c>
      <c r="K1486" s="17">
        <v>23.6</v>
      </c>
      <c r="L1486" s="20">
        <f t="shared" si="1732"/>
        <v>17.581833333333332</v>
      </c>
      <c r="M1486" s="20">
        <f t="shared" si="1733"/>
        <v>59.706555555555553</v>
      </c>
      <c r="N1486" s="16">
        <f t="shared" si="1734"/>
        <v>91003.535846659914</v>
      </c>
      <c r="O1486" s="16">
        <f t="shared" si="1735"/>
        <v>110910.55141906993</v>
      </c>
      <c r="P1486" s="22">
        <f t="shared" si="1721"/>
        <v>2.3644198019810272</v>
      </c>
      <c r="Q1486" s="11">
        <f t="shared" si="1722"/>
        <v>7196.1292278667288</v>
      </c>
      <c r="R1486" s="7">
        <f t="shared" si="1727"/>
        <v>1466</v>
      </c>
      <c r="S1486" s="11">
        <f t="shared" si="1723"/>
        <v>7991.3358683267634</v>
      </c>
      <c r="T1486" s="11">
        <f t="shared" si="1724"/>
        <v>10388.736628824792</v>
      </c>
      <c r="AB1486" s="4">
        <f t="shared" si="1736"/>
        <v>0</v>
      </c>
      <c r="AC1486" s="3">
        <f t="shared" si="1746"/>
        <v>17</v>
      </c>
      <c r="AD1486" s="42">
        <f t="shared" si="1747"/>
        <v>34.909999999999997</v>
      </c>
      <c r="AE1486" s="3">
        <f t="shared" si="1748"/>
        <v>59</v>
      </c>
      <c r="AF1486" s="42">
        <f t="shared" si="1749"/>
        <v>42.393333333333331</v>
      </c>
      <c r="AJ1486" s="3">
        <v>0</v>
      </c>
      <c r="AL1486" t="s">
        <v>290</v>
      </c>
    </row>
    <row r="1487" spans="1:38" x14ac:dyDescent="0.2">
      <c r="B1487" s="4">
        <v>8</v>
      </c>
      <c r="C1487" s="13" t="s">
        <v>2870</v>
      </c>
      <c r="D1487" s="29">
        <v>1600225</v>
      </c>
      <c r="E1487" s="29">
        <v>6622040</v>
      </c>
      <c r="F1487" s="23"/>
      <c r="G1487" s="10"/>
      <c r="H1487" s="38"/>
      <c r="I1487" s="8"/>
      <c r="J1487" s="8"/>
      <c r="K1487" s="17"/>
      <c r="L1487" s="20"/>
      <c r="M1487" s="20"/>
      <c r="N1487" s="16"/>
      <c r="O1487" s="16"/>
      <c r="P1487" s="22">
        <f t="shared" si="1721"/>
        <v>0.22105429197371401</v>
      </c>
      <c r="Q1487" s="11">
        <f t="shared" si="1722"/>
        <v>7196.3502821587026</v>
      </c>
      <c r="R1487" s="7">
        <f t="shared" si="1727"/>
        <v>1467</v>
      </c>
      <c r="S1487" s="11">
        <f t="shared" si="1723"/>
        <v>7986.1337827909801</v>
      </c>
      <c r="T1487" s="11">
        <f t="shared" si="1724"/>
        <v>10381.973917628275</v>
      </c>
      <c r="AB1487" s="4">
        <f t="shared" ref="AB1487" si="1764">SUM(U1487:AA1487)</f>
        <v>0</v>
      </c>
      <c r="AC1487" s="3">
        <f t="shared" ref="AC1487" si="1765">F1487</f>
        <v>0</v>
      </c>
      <c r="AD1487" s="42">
        <f t="shared" ref="AD1487" si="1766">G1487+H1487/60</f>
        <v>0</v>
      </c>
      <c r="AE1487" s="3">
        <f t="shared" ref="AE1487" si="1767">I1487</f>
        <v>0</v>
      </c>
      <c r="AF1487" s="42">
        <f t="shared" ref="AF1487" si="1768">J1487+K1487/60</f>
        <v>0</v>
      </c>
      <c r="AJ1487" s="3">
        <v>8</v>
      </c>
      <c r="AK1487" s="3">
        <v>1</v>
      </c>
      <c r="AL1487" t="s">
        <v>459</v>
      </c>
    </row>
    <row r="1488" spans="1:38" x14ac:dyDescent="0.2">
      <c r="B1488" s="4">
        <v>8</v>
      </c>
      <c r="C1488" s="13" t="s">
        <v>1845</v>
      </c>
      <c r="D1488" s="29">
        <v>1599540</v>
      </c>
      <c r="E1488" s="29">
        <v>6622661</v>
      </c>
      <c r="F1488" s="23">
        <v>17</v>
      </c>
      <c r="G1488" s="10">
        <v>34</v>
      </c>
      <c r="H1488" s="38">
        <v>25.6</v>
      </c>
      <c r="I1488" s="8">
        <v>59</v>
      </c>
      <c r="J1488" s="8">
        <v>42</v>
      </c>
      <c r="K1488" s="17">
        <v>42.6</v>
      </c>
      <c r="L1488" s="20">
        <f t="shared" si="1732"/>
        <v>17.573777777777778</v>
      </c>
      <c r="M1488" s="20">
        <f t="shared" si="1733"/>
        <v>59.711833333333331</v>
      </c>
      <c r="N1488" s="16">
        <f t="shared" si="1734"/>
        <v>91018.563010546015</v>
      </c>
      <c r="O1488" s="16">
        <f t="shared" si="1735"/>
        <v>110910.36115119561</v>
      </c>
      <c r="P1488" s="22">
        <f t="shared" si="1721"/>
        <v>0.92458963870465249</v>
      </c>
      <c r="Q1488" s="11">
        <f t="shared" si="1722"/>
        <v>7197.2748717974073</v>
      </c>
      <c r="R1488" s="7">
        <f t="shared" si="1727"/>
        <v>1468</v>
      </c>
      <c r="S1488" s="11">
        <f t="shared" si="1723"/>
        <v>7981.718999513746</v>
      </c>
      <c r="T1488" s="11">
        <f t="shared" si="1724"/>
        <v>10376.234699367869</v>
      </c>
      <c r="U1488" s="4">
        <v>9</v>
      </c>
      <c r="V1488" s="4">
        <v>9</v>
      </c>
      <c r="W1488" s="4">
        <v>9</v>
      </c>
      <c r="AA1488" s="4">
        <v>9</v>
      </c>
      <c r="AB1488" s="4">
        <f t="shared" si="1736"/>
        <v>36</v>
      </c>
      <c r="AC1488" s="3">
        <f t="shared" si="1746"/>
        <v>17</v>
      </c>
      <c r="AD1488" s="42">
        <f t="shared" si="1747"/>
        <v>34.426666666666669</v>
      </c>
      <c r="AE1488" s="3">
        <f t="shared" si="1748"/>
        <v>59</v>
      </c>
      <c r="AF1488" s="42">
        <f t="shared" si="1749"/>
        <v>42.71</v>
      </c>
      <c r="AG1488" s="4">
        <v>1</v>
      </c>
      <c r="AJ1488" s="3" t="s">
        <v>101</v>
      </c>
      <c r="AL1488" t="s">
        <v>2744</v>
      </c>
    </row>
    <row r="1489" spans="1:38" x14ac:dyDescent="0.2">
      <c r="B1489" s="4">
        <v>9</v>
      </c>
      <c r="C1489" s="13" t="s">
        <v>1846</v>
      </c>
      <c r="D1489" s="29">
        <v>1599242</v>
      </c>
      <c r="E1489" s="29">
        <v>6622255</v>
      </c>
      <c r="F1489" s="23">
        <v>17</v>
      </c>
      <c r="G1489" s="10">
        <v>34</v>
      </c>
      <c r="H1489" s="38">
        <v>5.9</v>
      </c>
      <c r="I1489" s="8">
        <v>59</v>
      </c>
      <c r="J1489" s="8">
        <v>42</v>
      </c>
      <c r="K1489" s="17">
        <v>29.7</v>
      </c>
      <c r="L1489" s="20">
        <f t="shared" si="1732"/>
        <v>17.568305555555554</v>
      </c>
      <c r="M1489" s="20">
        <f t="shared" si="1733"/>
        <v>59.70825</v>
      </c>
      <c r="N1489" s="16">
        <f t="shared" si="1734"/>
        <v>91029.951348624978</v>
      </c>
      <c r="O1489" s="16">
        <f t="shared" si="1735"/>
        <v>110910.21759974543</v>
      </c>
      <c r="P1489" s="22">
        <f t="shared" si="1721"/>
        <v>0.50362684598817808</v>
      </c>
      <c r="Q1489" s="11">
        <f t="shared" si="1722"/>
        <v>7197.7784986433953</v>
      </c>
      <c r="R1489" s="7">
        <f t="shared" si="1727"/>
        <v>1469</v>
      </c>
      <c r="S1489" s="11">
        <f t="shared" si="1723"/>
        <v>7976.8437003345452</v>
      </c>
      <c r="T1489" s="11">
        <f t="shared" si="1724"/>
        <v>10369.89681043491</v>
      </c>
      <c r="U1489" s="4">
        <v>8</v>
      </c>
      <c r="AB1489" s="4">
        <f t="shared" si="1736"/>
        <v>8</v>
      </c>
      <c r="AC1489" s="3">
        <f t="shared" si="1746"/>
        <v>17</v>
      </c>
      <c r="AD1489" s="42">
        <f t="shared" si="1747"/>
        <v>34.098333333333336</v>
      </c>
      <c r="AE1489" s="3">
        <f t="shared" si="1748"/>
        <v>59</v>
      </c>
      <c r="AF1489" s="42">
        <f t="shared" si="1749"/>
        <v>42.494999999999997</v>
      </c>
      <c r="AJ1489" s="3">
        <v>6</v>
      </c>
      <c r="AK1489" s="3">
        <v>1</v>
      </c>
      <c r="AL1489" t="s">
        <v>470</v>
      </c>
    </row>
    <row r="1490" spans="1:38" x14ac:dyDescent="0.2">
      <c r="B1490" s="4">
        <v>8</v>
      </c>
      <c r="C1490" s="13" t="s">
        <v>1847</v>
      </c>
      <c r="D1490" s="29">
        <v>1598830</v>
      </c>
      <c r="E1490" s="29">
        <v>6622220</v>
      </c>
      <c r="F1490" s="23">
        <v>17</v>
      </c>
      <c r="G1490" s="10">
        <v>33</v>
      </c>
      <c r="H1490" s="38">
        <v>39.6</v>
      </c>
      <c r="I1490" s="8">
        <v>59</v>
      </c>
      <c r="J1490" s="8">
        <v>42</v>
      </c>
      <c r="K1490" s="17">
        <v>28.92</v>
      </c>
      <c r="L1490" s="20">
        <f t="shared" si="1732"/>
        <v>17.561</v>
      </c>
      <c r="M1490" s="20">
        <f t="shared" si="1733"/>
        <v>59.708033333333333</v>
      </c>
      <c r="N1490" s="16">
        <f t="shared" si="1734"/>
        <v>91044.35966061159</v>
      </c>
      <c r="O1490" s="16">
        <f t="shared" si="1735"/>
        <v>110910.03388153799</v>
      </c>
      <c r="P1490" s="22">
        <f t="shared" si="1721"/>
        <v>0.41348397792417546</v>
      </c>
      <c r="Q1490" s="11">
        <f t="shared" si="1722"/>
        <v>7198.1919826213198</v>
      </c>
      <c r="R1490" s="7">
        <f t="shared" si="1727"/>
        <v>1470</v>
      </c>
      <c r="S1490" s="11">
        <f t="shared" si="1723"/>
        <v>7971.8752025221156</v>
      </c>
      <c r="T1490" s="11">
        <f t="shared" si="1724"/>
        <v>10363.437763278751</v>
      </c>
      <c r="AB1490" s="4">
        <f t="shared" si="1736"/>
        <v>0</v>
      </c>
      <c r="AC1490" s="3">
        <f t="shared" si="1746"/>
        <v>17</v>
      </c>
      <c r="AD1490" s="42">
        <f t="shared" si="1747"/>
        <v>33.659999999999997</v>
      </c>
      <c r="AE1490" s="3">
        <f t="shared" si="1748"/>
        <v>59</v>
      </c>
      <c r="AF1490" s="42">
        <f t="shared" si="1749"/>
        <v>42.481999999999999</v>
      </c>
      <c r="AJ1490" s="3">
        <v>6</v>
      </c>
      <c r="AK1490" s="3">
        <v>1</v>
      </c>
      <c r="AL1490" t="s">
        <v>592</v>
      </c>
    </row>
    <row r="1491" spans="1:38" x14ac:dyDescent="0.2">
      <c r="B1491" s="4">
        <v>8</v>
      </c>
      <c r="C1491" s="13" t="s">
        <v>1848</v>
      </c>
      <c r="D1491" s="29">
        <v>1598889</v>
      </c>
      <c r="E1491" s="29">
        <v>6621734</v>
      </c>
      <c r="F1491" s="23">
        <v>17</v>
      </c>
      <c r="G1491" s="10">
        <v>33</v>
      </c>
      <c r="H1491" s="38">
        <v>42.4</v>
      </c>
      <c r="I1491" s="8">
        <v>59</v>
      </c>
      <c r="J1491" s="8">
        <v>42</v>
      </c>
      <c r="K1491" s="17">
        <v>13.2</v>
      </c>
      <c r="L1491" s="20">
        <f t="shared" si="1732"/>
        <v>17.561777777777777</v>
      </c>
      <c r="M1491" s="20">
        <f t="shared" si="1733"/>
        <v>59.703666666666663</v>
      </c>
      <c r="N1491" s="16">
        <f t="shared" si="1734"/>
        <v>91043.687047628686</v>
      </c>
      <c r="O1491" s="16">
        <f t="shared" si="1735"/>
        <v>110910.00552729872</v>
      </c>
      <c r="P1491" s="22">
        <f t="shared" si="1721"/>
        <v>0.48956817707036476</v>
      </c>
      <c r="Q1491" s="11">
        <f t="shared" si="1722"/>
        <v>7198.6815507983902</v>
      </c>
      <c r="R1491" s="7">
        <f t="shared" si="1727"/>
        <v>1471</v>
      </c>
      <c r="S1491" s="11">
        <f t="shared" si="1723"/>
        <v>7966.997664649748</v>
      </c>
      <c r="T1491" s="11">
        <f t="shared" si="1724"/>
        <v>10357.096964044673</v>
      </c>
      <c r="AB1491" s="4">
        <f t="shared" si="1736"/>
        <v>0</v>
      </c>
      <c r="AC1491" s="3">
        <f t="shared" si="1746"/>
        <v>17</v>
      </c>
      <c r="AD1491" s="42">
        <f t="shared" si="1747"/>
        <v>33.706666666666663</v>
      </c>
      <c r="AE1491" s="3">
        <f t="shared" si="1748"/>
        <v>59</v>
      </c>
      <c r="AF1491" s="42">
        <f t="shared" si="1749"/>
        <v>42.22</v>
      </c>
      <c r="AJ1491" s="3">
        <v>8</v>
      </c>
      <c r="AL1491" t="s">
        <v>592</v>
      </c>
    </row>
    <row r="1492" spans="1:38" x14ac:dyDescent="0.2">
      <c r="B1492" s="4">
        <v>8</v>
      </c>
      <c r="C1492" s="13" t="s">
        <v>1842</v>
      </c>
      <c r="D1492" s="29">
        <v>1597777</v>
      </c>
      <c r="E1492" s="29">
        <v>6618213</v>
      </c>
      <c r="F1492" s="23">
        <v>17</v>
      </c>
      <c r="G1492" s="10">
        <v>32</v>
      </c>
      <c r="H1492" s="38">
        <v>25.5</v>
      </c>
      <c r="I1492" s="8">
        <v>59</v>
      </c>
      <c r="J1492" s="8">
        <v>40</v>
      </c>
      <c r="K1492" s="17">
        <v>20.399999999999999</v>
      </c>
      <c r="L1492" s="20">
        <f t="shared" si="1732"/>
        <v>17.540416666666665</v>
      </c>
      <c r="M1492" s="20">
        <f t="shared" si="1733"/>
        <v>59.672333333333334</v>
      </c>
      <c r="N1492" s="16">
        <f t="shared" si="1734"/>
        <v>91091.165641257103</v>
      </c>
      <c r="O1492" s="16">
        <f t="shared" si="1735"/>
        <v>110909.2376701654</v>
      </c>
      <c r="P1492" s="22">
        <f t="shared" si="1721"/>
        <v>3.6924226464477221</v>
      </c>
      <c r="Q1492" s="11">
        <f t="shared" si="1722"/>
        <v>7202.3739734448382</v>
      </c>
      <c r="R1492" s="7">
        <f t="shared" si="1727"/>
        <v>1472</v>
      </c>
      <c r="S1492" s="11">
        <f t="shared" si="1723"/>
        <v>7965.6690412827429</v>
      </c>
      <c r="T1492" s="11">
        <f t="shared" si="1724"/>
        <v>10355.369753667566</v>
      </c>
      <c r="U1492" s="4">
        <v>9</v>
      </c>
      <c r="AB1492" s="4">
        <f t="shared" si="1736"/>
        <v>9</v>
      </c>
      <c r="AC1492" s="3">
        <f t="shared" si="1746"/>
        <v>17</v>
      </c>
      <c r="AD1492" s="42">
        <f t="shared" si="1747"/>
        <v>32.424999999999997</v>
      </c>
      <c r="AE1492" s="3">
        <f t="shared" si="1748"/>
        <v>59</v>
      </c>
      <c r="AF1492" s="42">
        <f t="shared" si="1749"/>
        <v>40.340000000000003</v>
      </c>
      <c r="AJ1492" s="3">
        <v>8</v>
      </c>
      <c r="AK1492" s="3">
        <v>1</v>
      </c>
      <c r="AL1492" t="s">
        <v>619</v>
      </c>
    </row>
    <row r="1493" spans="1:38" x14ac:dyDescent="0.2">
      <c r="B1493" s="4">
        <v>9</v>
      </c>
      <c r="C1493" s="13" t="s">
        <v>1841</v>
      </c>
      <c r="D1493" s="8">
        <v>1598070</v>
      </c>
      <c r="E1493" s="8">
        <v>6617920</v>
      </c>
      <c r="F1493" s="23">
        <v>17</v>
      </c>
      <c r="G1493" s="10">
        <v>32</v>
      </c>
      <c r="H1493" s="38">
        <v>43.68</v>
      </c>
      <c r="I1493" s="8">
        <v>59</v>
      </c>
      <c r="J1493" s="8">
        <v>40</v>
      </c>
      <c r="K1493" s="17">
        <v>10.68</v>
      </c>
      <c r="L1493" s="20">
        <f t="shared" si="1732"/>
        <v>17.545466666666666</v>
      </c>
      <c r="M1493" s="20">
        <f t="shared" si="1733"/>
        <v>59.66963333333333</v>
      </c>
      <c r="N1493" s="16">
        <f t="shared" si="1734"/>
        <v>91081.646921142034</v>
      </c>
      <c r="O1493" s="16">
        <f t="shared" si="1735"/>
        <v>110909.34584816733</v>
      </c>
      <c r="P1493" s="22">
        <f t="shared" si="1721"/>
        <v>0.41436457377531682</v>
      </c>
      <c r="Q1493" s="11">
        <f t="shared" si="1722"/>
        <v>7202.7883380186131</v>
      </c>
      <c r="R1493" s="7">
        <f t="shared" si="1727"/>
        <v>1473</v>
      </c>
      <c r="S1493" s="11">
        <f t="shared" si="1723"/>
        <v>7960.7192221957248</v>
      </c>
      <c r="T1493" s="11">
        <f t="shared" si="1724"/>
        <v>10348.934988854442</v>
      </c>
      <c r="U1493" s="4">
        <v>9</v>
      </c>
      <c r="AB1493" s="4">
        <f t="shared" si="1736"/>
        <v>9</v>
      </c>
      <c r="AC1493" s="3">
        <f t="shared" si="1746"/>
        <v>17</v>
      </c>
      <c r="AD1493" s="42">
        <f t="shared" si="1747"/>
        <v>32.728000000000002</v>
      </c>
      <c r="AE1493" s="3">
        <f t="shared" si="1748"/>
        <v>59</v>
      </c>
      <c r="AF1493" s="42">
        <f t="shared" si="1749"/>
        <v>40.177999999999997</v>
      </c>
      <c r="AJ1493" s="3">
        <v>9</v>
      </c>
      <c r="AK1493" s="3">
        <v>1</v>
      </c>
      <c r="AL1493" t="s">
        <v>353</v>
      </c>
    </row>
    <row r="1494" spans="1:38" x14ac:dyDescent="0.2">
      <c r="B1494" s="4">
        <v>9</v>
      </c>
      <c r="C1494" s="13" t="s">
        <v>1840</v>
      </c>
      <c r="D1494" s="29">
        <v>1598122</v>
      </c>
      <c r="E1494" s="29">
        <v>6617899</v>
      </c>
      <c r="F1494" s="23">
        <v>17</v>
      </c>
      <c r="G1494" s="10">
        <v>32</v>
      </c>
      <c r="H1494" s="38">
        <v>47.04</v>
      </c>
      <c r="I1494" s="8">
        <v>59</v>
      </c>
      <c r="J1494" s="8">
        <v>40</v>
      </c>
      <c r="K1494" s="17">
        <v>9.9600000000000009</v>
      </c>
      <c r="L1494" s="20">
        <f t="shared" si="1732"/>
        <v>17.546399999999998</v>
      </c>
      <c r="M1494" s="20">
        <f t="shared" si="1733"/>
        <v>59.66943333333333</v>
      </c>
      <c r="N1494" s="16">
        <f t="shared" si="1734"/>
        <v>91079.765649933892</v>
      </c>
      <c r="O1494" s="16">
        <f t="shared" si="1735"/>
        <v>110909.36565511208</v>
      </c>
      <c r="P1494" s="22">
        <f t="shared" si="1721"/>
        <v>5.6080299571239813E-2</v>
      </c>
      <c r="Q1494" s="11">
        <f t="shared" si="1722"/>
        <v>7202.8444183181846</v>
      </c>
      <c r="R1494" s="7">
        <f t="shared" si="1727"/>
        <v>1474</v>
      </c>
      <c r="S1494" s="11">
        <f t="shared" si="1723"/>
        <v>7955.3804023215762</v>
      </c>
      <c r="T1494" s="11">
        <f t="shared" si="1724"/>
        <v>10341.994523018049</v>
      </c>
      <c r="AB1494" s="4">
        <f t="shared" si="1736"/>
        <v>0</v>
      </c>
      <c r="AC1494" s="3">
        <f t="shared" si="1746"/>
        <v>17</v>
      </c>
      <c r="AD1494" s="42">
        <f t="shared" si="1747"/>
        <v>32.783999999999999</v>
      </c>
      <c r="AE1494" s="3">
        <f t="shared" si="1748"/>
        <v>59</v>
      </c>
      <c r="AF1494" s="42">
        <f t="shared" si="1749"/>
        <v>40.165999999999997</v>
      </c>
      <c r="AJ1494" s="3">
        <v>9</v>
      </c>
      <c r="AK1494" s="3">
        <v>1</v>
      </c>
      <c r="AL1494" t="s">
        <v>353</v>
      </c>
    </row>
    <row r="1495" spans="1:38" x14ac:dyDescent="0.2">
      <c r="B1495" s="4">
        <v>8</v>
      </c>
      <c r="C1495" s="13" t="s">
        <v>1839</v>
      </c>
      <c r="D1495" s="29">
        <v>1597339</v>
      </c>
      <c r="E1495" s="29">
        <v>6616699</v>
      </c>
      <c r="F1495" s="23">
        <v>17</v>
      </c>
      <c r="G1495" s="10">
        <v>31</v>
      </c>
      <c r="H1495" s="38">
        <v>55</v>
      </c>
      <c r="I1495" s="8">
        <v>59</v>
      </c>
      <c r="J1495" s="8">
        <v>39</v>
      </c>
      <c r="K1495" s="17">
        <v>31.9</v>
      </c>
      <c r="L1495" s="20">
        <f t="shared" si="1732"/>
        <v>17.531944444444445</v>
      </c>
      <c r="M1495" s="20">
        <f t="shared" si="1733"/>
        <v>59.658861111111108</v>
      </c>
      <c r="N1495" s="16">
        <f t="shared" si="1734"/>
        <v>91110.202012199952</v>
      </c>
      <c r="O1495" s="16">
        <f t="shared" si="1735"/>
        <v>110908.90568086422</v>
      </c>
      <c r="P1495" s="22">
        <f t="shared" si="1721"/>
        <v>1.4328604258615003</v>
      </c>
      <c r="Q1495" s="11">
        <f t="shared" si="1722"/>
        <v>7204.2772787440463</v>
      </c>
      <c r="R1495" s="7">
        <f t="shared" si="1727"/>
        <v>1475</v>
      </c>
      <c r="S1495" s="11">
        <f t="shared" si="1723"/>
        <v>7951.5684134205476</v>
      </c>
      <c r="T1495" s="11">
        <f t="shared" si="1724"/>
        <v>10337.038937446712</v>
      </c>
      <c r="AB1495" s="4">
        <f t="shared" si="1736"/>
        <v>0</v>
      </c>
      <c r="AC1495" s="3">
        <f t="shared" si="1746"/>
        <v>17</v>
      </c>
      <c r="AD1495" s="42">
        <f t="shared" si="1747"/>
        <v>31.916666666666668</v>
      </c>
      <c r="AE1495" s="3">
        <f t="shared" si="1748"/>
        <v>59</v>
      </c>
      <c r="AF1495" s="42">
        <f t="shared" si="1749"/>
        <v>39.531666666666666</v>
      </c>
      <c r="AJ1495" s="3">
        <v>9</v>
      </c>
      <c r="AK1495" s="57" t="s">
        <v>2998</v>
      </c>
      <c r="AL1495" t="s">
        <v>85</v>
      </c>
    </row>
    <row r="1496" spans="1:38" x14ac:dyDescent="0.2">
      <c r="B1496" s="4">
        <v>7</v>
      </c>
      <c r="C1496" s="13" t="s">
        <v>1837</v>
      </c>
      <c r="D1496" s="29">
        <v>1598104</v>
      </c>
      <c r="E1496" s="29">
        <v>6615487</v>
      </c>
      <c r="F1496" s="23">
        <v>17</v>
      </c>
      <c r="G1496" s="10">
        <v>32</v>
      </c>
      <c r="H1496" s="38">
        <v>41.8</v>
      </c>
      <c r="I1496" s="8">
        <v>59</v>
      </c>
      <c r="J1496" s="8">
        <v>38</v>
      </c>
      <c r="K1496" s="17">
        <v>52.1</v>
      </c>
      <c r="L1496" s="20">
        <f t="shared" si="1732"/>
        <v>17.544944444444443</v>
      </c>
      <c r="M1496" s="20">
        <f t="shared" si="1733"/>
        <v>59.647805555555557</v>
      </c>
      <c r="N1496" s="16">
        <f t="shared" si="1734"/>
        <v>91086.295830707808</v>
      </c>
      <c r="O1496" s="16">
        <f t="shared" si="1735"/>
        <v>110909.14306710547</v>
      </c>
      <c r="P1496" s="22">
        <f t="shared" si="1721"/>
        <v>1.4332372448412021</v>
      </c>
      <c r="Q1496" s="11">
        <f t="shared" si="1722"/>
        <v>7205.7105159888879</v>
      </c>
      <c r="R1496" s="7">
        <f t="shared" si="1727"/>
        <v>1476</v>
      </c>
      <c r="S1496" s="11">
        <f t="shared" si="1723"/>
        <v>7947.7620054403187</v>
      </c>
      <c r="T1496" s="11">
        <f t="shared" si="1724"/>
        <v>10332.090607072414</v>
      </c>
      <c r="V1496" s="4">
        <v>9</v>
      </c>
      <c r="W1496" s="4">
        <v>9</v>
      </c>
      <c r="Y1496" s="4">
        <v>9</v>
      </c>
      <c r="Z1496" s="4">
        <v>9</v>
      </c>
      <c r="AB1496" s="4">
        <f t="shared" si="1736"/>
        <v>36</v>
      </c>
      <c r="AC1496" s="3">
        <f t="shared" si="1746"/>
        <v>17</v>
      </c>
      <c r="AD1496" s="42">
        <f t="shared" si="1747"/>
        <v>32.696666666666665</v>
      </c>
      <c r="AE1496" s="3">
        <f t="shared" si="1748"/>
        <v>59</v>
      </c>
      <c r="AF1496" s="42">
        <f t="shared" si="1749"/>
        <v>38.868333333333332</v>
      </c>
      <c r="AJ1496" s="3">
        <v>7</v>
      </c>
      <c r="AK1496" s="57" t="s">
        <v>2998</v>
      </c>
      <c r="AL1496" t="s">
        <v>2745</v>
      </c>
    </row>
    <row r="1497" spans="1:38" x14ac:dyDescent="0.2">
      <c r="B1497" s="4">
        <v>7</v>
      </c>
      <c r="C1497" s="13" t="s">
        <v>1836</v>
      </c>
      <c r="D1497" s="8">
        <v>1597401</v>
      </c>
      <c r="E1497" s="8">
        <v>6615237</v>
      </c>
      <c r="F1497" s="23">
        <v>17</v>
      </c>
      <c r="G1497" s="10">
        <v>31</v>
      </c>
      <c r="H1497" s="38">
        <v>56.52</v>
      </c>
      <c r="I1497" s="8">
        <v>59</v>
      </c>
      <c r="J1497" s="8">
        <v>38</v>
      </c>
      <c r="K1497" s="17">
        <v>44.58</v>
      </c>
      <c r="L1497" s="20">
        <f t="shared" si="1732"/>
        <v>17.532366666666668</v>
      </c>
      <c r="M1497" s="20">
        <f t="shared" si="1733"/>
        <v>59.645716666666665</v>
      </c>
      <c r="N1497" s="16">
        <f t="shared" si="1734"/>
        <v>91111.544172587455</v>
      </c>
      <c r="O1497" s="16">
        <f t="shared" si="1735"/>
        <v>110908.83586778934</v>
      </c>
      <c r="P1497" s="22">
        <f t="shared" si="1721"/>
        <v>0.74612934535507991</v>
      </c>
      <c r="Q1497" s="11">
        <f t="shared" si="1722"/>
        <v>7206.4566453342431</v>
      </c>
      <c r="R1497" s="7">
        <f t="shared" si="1727"/>
        <v>1477</v>
      </c>
      <c r="S1497" s="11">
        <f t="shared" si="1723"/>
        <v>7943.2033978362542</v>
      </c>
      <c r="T1497" s="11">
        <f t="shared" si="1724"/>
        <v>10326.16441718713</v>
      </c>
      <c r="AB1497" s="4">
        <f t="shared" si="1736"/>
        <v>0</v>
      </c>
      <c r="AC1497" s="3">
        <f t="shared" si="1746"/>
        <v>17</v>
      </c>
      <c r="AD1497" s="42">
        <f t="shared" si="1747"/>
        <v>31.942</v>
      </c>
      <c r="AE1497" s="3">
        <f t="shared" si="1748"/>
        <v>59</v>
      </c>
      <c r="AF1497" s="42">
        <f t="shared" si="1749"/>
        <v>38.743000000000002</v>
      </c>
      <c r="AJ1497" s="3">
        <v>6</v>
      </c>
      <c r="AL1497" t="s">
        <v>469</v>
      </c>
    </row>
    <row r="1498" spans="1:38" x14ac:dyDescent="0.2">
      <c r="B1498" s="4">
        <v>9</v>
      </c>
      <c r="C1498" s="13" t="s">
        <v>1835</v>
      </c>
      <c r="D1498" s="29">
        <v>1597401</v>
      </c>
      <c r="E1498" s="29">
        <v>6615237</v>
      </c>
      <c r="F1498" s="23">
        <v>17</v>
      </c>
      <c r="G1498" s="10">
        <v>31</v>
      </c>
      <c r="H1498" s="38">
        <v>56.52</v>
      </c>
      <c r="I1498" s="8">
        <v>59</v>
      </c>
      <c r="J1498" s="8">
        <v>38</v>
      </c>
      <c r="K1498" s="17">
        <v>44.58</v>
      </c>
      <c r="L1498" s="20">
        <f t="shared" si="1732"/>
        <v>17.532366666666668</v>
      </c>
      <c r="M1498" s="20">
        <f t="shared" si="1733"/>
        <v>59.645716666666665</v>
      </c>
      <c r="N1498" s="16">
        <f t="shared" si="1734"/>
        <v>91111.544172587455</v>
      </c>
      <c r="O1498" s="16">
        <f t="shared" si="1735"/>
        <v>110908.83586778934</v>
      </c>
      <c r="P1498" s="22">
        <f t="shared" si="1721"/>
        <v>0</v>
      </c>
      <c r="Q1498" s="11">
        <f t="shared" si="1722"/>
        <v>7206.4566453342431</v>
      </c>
      <c r="R1498" s="7">
        <f t="shared" si="1727"/>
        <v>1478</v>
      </c>
      <c r="S1498" s="11">
        <f t="shared" si="1723"/>
        <v>7937.8291059567991</v>
      </c>
      <c r="T1498" s="11">
        <f t="shared" si="1724"/>
        <v>10319.177837743839</v>
      </c>
      <c r="AB1498" s="4">
        <f t="shared" si="1736"/>
        <v>0</v>
      </c>
      <c r="AC1498" s="3">
        <f t="shared" si="1746"/>
        <v>17</v>
      </c>
      <c r="AD1498" s="42">
        <f t="shared" si="1747"/>
        <v>31.942</v>
      </c>
      <c r="AE1498" s="3">
        <f t="shared" si="1748"/>
        <v>59</v>
      </c>
      <c r="AF1498" s="42">
        <f t="shared" si="1749"/>
        <v>38.743000000000002</v>
      </c>
      <c r="AJ1498" s="3">
        <v>9</v>
      </c>
      <c r="AK1498" s="3">
        <v>1</v>
      </c>
      <c r="AL1498" t="s">
        <v>469</v>
      </c>
    </row>
    <row r="1499" spans="1:38" x14ac:dyDescent="0.2">
      <c r="A1499" s="4">
        <v>1</v>
      </c>
      <c r="B1499" s="4">
        <v>9</v>
      </c>
      <c r="C1499" s="13" t="s">
        <v>1834</v>
      </c>
      <c r="D1499" s="29">
        <v>1595802</v>
      </c>
      <c r="E1499" s="29">
        <v>6613525</v>
      </c>
      <c r="F1499" s="23">
        <v>17</v>
      </c>
      <c r="G1499" s="10">
        <v>30</v>
      </c>
      <c r="H1499" s="38">
        <v>11.7</v>
      </c>
      <c r="I1499" s="8">
        <v>59</v>
      </c>
      <c r="J1499" s="8">
        <v>37</v>
      </c>
      <c r="K1499" s="17">
        <v>50.6</v>
      </c>
      <c r="L1499" s="20">
        <f t="shared" si="1732"/>
        <v>17.503250000000001</v>
      </c>
      <c r="M1499" s="20">
        <f t="shared" si="1733"/>
        <v>59.630722222222225</v>
      </c>
      <c r="N1499" s="16">
        <f t="shared" si="1734"/>
        <v>91171.75381714823</v>
      </c>
      <c r="O1499" s="16">
        <f t="shared" si="1735"/>
        <v>110908.01441836935</v>
      </c>
      <c r="P1499" s="22">
        <f t="shared" si="1721"/>
        <v>2.3425936480747147</v>
      </c>
      <c r="Q1499" s="11">
        <f t="shared" si="1722"/>
        <v>7208.7992389823175</v>
      </c>
      <c r="R1499" s="7">
        <f t="shared" si="1727"/>
        <v>1479</v>
      </c>
      <c r="S1499" s="11">
        <f t="shared" si="1723"/>
        <v>7935.0406768513958</v>
      </c>
      <c r="T1499" s="11">
        <f t="shared" si="1724"/>
        <v>10315.552879906814</v>
      </c>
      <c r="W1499" s="4">
        <v>9</v>
      </c>
      <c r="AB1499" s="4">
        <f t="shared" si="1736"/>
        <v>9</v>
      </c>
      <c r="AC1499" s="3">
        <f t="shared" si="1746"/>
        <v>17</v>
      </c>
      <c r="AD1499" s="42">
        <f t="shared" si="1747"/>
        <v>30.195</v>
      </c>
      <c r="AE1499" s="3">
        <f t="shared" si="1748"/>
        <v>59</v>
      </c>
      <c r="AF1499" s="42">
        <f t="shared" si="1749"/>
        <v>37.843333333333334</v>
      </c>
      <c r="AJ1499" s="3">
        <v>9</v>
      </c>
      <c r="AL1499" t="s">
        <v>469</v>
      </c>
    </row>
    <row r="1500" spans="1:38" x14ac:dyDescent="0.2">
      <c r="A1500" s="4">
        <v>1</v>
      </c>
      <c r="B1500" s="4">
        <v>9</v>
      </c>
      <c r="C1500" s="13" t="s">
        <v>1833</v>
      </c>
      <c r="D1500" s="8">
        <v>1595663</v>
      </c>
      <c r="E1500" s="8">
        <v>6613381</v>
      </c>
      <c r="F1500" s="23">
        <v>17</v>
      </c>
      <c r="G1500" s="10">
        <v>30</v>
      </c>
      <c r="H1500" s="38">
        <v>2.58</v>
      </c>
      <c r="I1500" s="8">
        <v>59</v>
      </c>
      <c r="J1500" s="8">
        <v>37</v>
      </c>
      <c r="K1500" s="17">
        <v>46.08</v>
      </c>
      <c r="L1500" s="20">
        <f t="shared" si="1732"/>
        <v>17.500716666666666</v>
      </c>
      <c r="M1500" s="20">
        <f t="shared" si="1733"/>
        <v>59.629466666666666</v>
      </c>
      <c r="N1500" s="16">
        <f t="shared" si="1734"/>
        <v>91177.008941538588</v>
      </c>
      <c r="O1500" s="16">
        <f t="shared" si="1735"/>
        <v>110907.93477944909</v>
      </c>
      <c r="P1500" s="22">
        <f t="shared" si="1721"/>
        <v>0.20014244927051333</v>
      </c>
      <c r="Q1500" s="11">
        <f t="shared" si="1722"/>
        <v>7208.9993814315876</v>
      </c>
      <c r="R1500" s="7">
        <f t="shared" si="1727"/>
        <v>1480</v>
      </c>
      <c r="S1500" s="11">
        <f t="shared" si="1723"/>
        <v>7929.8993195747462</v>
      </c>
      <c r="T1500" s="11">
        <f t="shared" si="1724"/>
        <v>10308.869115447171</v>
      </c>
      <c r="V1500" s="4">
        <v>9</v>
      </c>
      <c r="W1500" s="4">
        <v>9</v>
      </c>
      <c r="Y1500" s="4">
        <v>9</v>
      </c>
      <c r="Z1500" s="4">
        <v>9</v>
      </c>
      <c r="AA1500" s="4">
        <v>9</v>
      </c>
      <c r="AB1500" s="4">
        <f t="shared" si="1736"/>
        <v>45</v>
      </c>
      <c r="AC1500" s="3">
        <f t="shared" si="1746"/>
        <v>17</v>
      </c>
      <c r="AD1500" s="42">
        <f t="shared" si="1747"/>
        <v>30.042999999999999</v>
      </c>
      <c r="AE1500" s="3">
        <f t="shared" si="1748"/>
        <v>59</v>
      </c>
      <c r="AF1500" s="42">
        <f t="shared" si="1749"/>
        <v>37.768000000000001</v>
      </c>
      <c r="AJ1500" s="3">
        <v>9</v>
      </c>
      <c r="AK1500" s="3">
        <v>1</v>
      </c>
      <c r="AL1500" t="s">
        <v>2746</v>
      </c>
    </row>
    <row r="1501" spans="1:38" x14ac:dyDescent="0.2">
      <c r="B1501" s="4">
        <v>8</v>
      </c>
      <c r="C1501" s="13" t="s">
        <v>1817</v>
      </c>
      <c r="D1501" s="29">
        <v>1597781</v>
      </c>
      <c r="E1501" s="29">
        <v>6613536</v>
      </c>
      <c r="F1501" s="23">
        <v>17</v>
      </c>
      <c r="G1501" s="10">
        <v>32</v>
      </c>
      <c r="H1501" s="38">
        <v>18</v>
      </c>
      <c r="I1501" s="8">
        <v>59</v>
      </c>
      <c r="J1501" s="8">
        <v>37</v>
      </c>
      <c r="K1501" s="17">
        <v>49.3</v>
      </c>
      <c r="L1501" s="20">
        <f t="shared" si="1732"/>
        <v>17.538333333333334</v>
      </c>
      <c r="M1501" s="20">
        <f t="shared" si="1733"/>
        <v>59.630361111111114</v>
      </c>
      <c r="N1501" s="16">
        <f t="shared" si="1734"/>
        <v>91102.214197472204</v>
      </c>
      <c r="O1501" s="16">
        <f t="shared" si="1735"/>
        <v>110908.87052783047</v>
      </c>
      <c r="P1501" s="22">
        <f t="shared" si="1721"/>
        <v>2.1236640506445461</v>
      </c>
      <c r="Q1501" s="11">
        <f t="shared" si="1722"/>
        <v>7211.1230454822326</v>
      </c>
      <c r="R1501" s="7">
        <f t="shared" si="1727"/>
        <v>1481</v>
      </c>
      <c r="S1501" s="11">
        <f t="shared" si="1723"/>
        <v>7926.8793504693285</v>
      </c>
      <c r="T1501" s="11">
        <f t="shared" si="1724"/>
        <v>10304.943155610128</v>
      </c>
      <c r="AB1501" s="4">
        <f t="shared" si="1736"/>
        <v>0</v>
      </c>
      <c r="AC1501" s="3">
        <f t="shared" si="1746"/>
        <v>17</v>
      </c>
      <c r="AD1501" s="42">
        <f t="shared" si="1747"/>
        <v>32.299999999999997</v>
      </c>
      <c r="AE1501" s="3">
        <f t="shared" si="1748"/>
        <v>59</v>
      </c>
      <c r="AF1501" s="42">
        <f t="shared" si="1749"/>
        <v>37.821666666666665</v>
      </c>
      <c r="AJ1501" s="3">
        <v>0</v>
      </c>
      <c r="AL1501" t="s">
        <v>316</v>
      </c>
    </row>
    <row r="1502" spans="1:38" x14ac:dyDescent="0.2">
      <c r="B1502" s="4">
        <v>9</v>
      </c>
      <c r="C1502" s="13" t="s">
        <v>1818</v>
      </c>
      <c r="D1502" s="8">
        <v>1596280</v>
      </c>
      <c r="E1502" s="8">
        <v>6609840</v>
      </c>
      <c r="F1502" s="23">
        <v>17</v>
      </c>
      <c r="G1502" s="10">
        <v>30</v>
      </c>
      <c r="H1502" s="38">
        <v>36.18</v>
      </c>
      <c r="I1502" s="8">
        <v>59</v>
      </c>
      <c r="J1502" s="8">
        <v>35</v>
      </c>
      <c r="K1502" s="17">
        <v>51.18</v>
      </c>
      <c r="L1502" s="20">
        <f t="shared" si="1732"/>
        <v>17.51005</v>
      </c>
      <c r="M1502" s="20">
        <f t="shared" si="1733"/>
        <v>59.597549999999998</v>
      </c>
      <c r="N1502" s="16">
        <f t="shared" si="1734"/>
        <v>91163.646020428263</v>
      </c>
      <c r="O1502" s="16">
        <f t="shared" si="1735"/>
        <v>110907.91483878113</v>
      </c>
      <c r="P1502" s="22">
        <f t="shared" si="1721"/>
        <v>3.9891624434209243</v>
      </c>
      <c r="Q1502" s="11">
        <f t="shared" si="1722"/>
        <v>7215.1122079256538</v>
      </c>
      <c r="R1502" s="7">
        <f t="shared" si="1727"/>
        <v>1482</v>
      </c>
      <c r="S1502" s="11">
        <f t="shared" si="1723"/>
        <v>7925.9127358319602</v>
      </c>
      <c r="T1502" s="11">
        <f t="shared" si="1724"/>
        <v>10303.686556581548</v>
      </c>
      <c r="AB1502" s="4">
        <f t="shared" si="1736"/>
        <v>0</v>
      </c>
      <c r="AC1502" s="3">
        <f t="shared" si="1746"/>
        <v>17</v>
      </c>
      <c r="AD1502" s="42">
        <f t="shared" si="1747"/>
        <v>30.603000000000002</v>
      </c>
      <c r="AE1502" s="3">
        <f t="shared" si="1748"/>
        <v>59</v>
      </c>
      <c r="AF1502" s="42">
        <f t="shared" si="1749"/>
        <v>35.853000000000002</v>
      </c>
      <c r="AJ1502" s="3">
        <v>9</v>
      </c>
      <c r="AK1502" s="3">
        <v>1</v>
      </c>
      <c r="AL1502" t="s">
        <v>41</v>
      </c>
    </row>
    <row r="1503" spans="1:38" x14ac:dyDescent="0.2">
      <c r="A1503" s="4">
        <v>1</v>
      </c>
      <c r="B1503" s="4">
        <v>9</v>
      </c>
      <c r="C1503" s="13" t="s">
        <v>1820</v>
      </c>
      <c r="D1503" s="8">
        <v>1596850</v>
      </c>
      <c r="E1503" s="8">
        <v>6605370</v>
      </c>
      <c r="F1503" s="23">
        <v>17</v>
      </c>
      <c r="G1503" s="10">
        <v>31</v>
      </c>
      <c r="H1503" s="38">
        <v>5.16</v>
      </c>
      <c r="I1503" s="8">
        <v>59</v>
      </c>
      <c r="J1503" s="8">
        <v>33</v>
      </c>
      <c r="K1503" s="17">
        <v>26.34</v>
      </c>
      <c r="L1503" s="20">
        <f t="shared" si="1732"/>
        <v>17.5181</v>
      </c>
      <c r="M1503" s="20">
        <f t="shared" si="1733"/>
        <v>59.557316666666665</v>
      </c>
      <c r="N1503" s="16">
        <f t="shared" si="1734"/>
        <v>91154.291846718537</v>
      </c>
      <c r="O1503" s="16">
        <f t="shared" si="1735"/>
        <v>110907.78379034874</v>
      </c>
      <c r="P1503" s="22">
        <f t="shared" si="1721"/>
        <v>4.5061957347634163</v>
      </c>
      <c r="Q1503" s="11">
        <f t="shared" si="1722"/>
        <v>7219.6184036604172</v>
      </c>
      <c r="R1503" s="7">
        <f t="shared" si="1727"/>
        <v>1483</v>
      </c>
      <c r="S1503" s="11">
        <f t="shared" si="1723"/>
        <v>7925.5150108962634</v>
      </c>
      <c r="T1503" s="11">
        <f t="shared" si="1724"/>
        <v>10303.169514165143</v>
      </c>
      <c r="AB1503" s="4">
        <f t="shared" si="1736"/>
        <v>0</v>
      </c>
      <c r="AC1503" s="3">
        <f t="shared" si="1746"/>
        <v>17</v>
      </c>
      <c r="AD1503" s="42">
        <f t="shared" si="1747"/>
        <v>31.085999999999999</v>
      </c>
      <c r="AE1503" s="3">
        <f t="shared" si="1748"/>
        <v>59</v>
      </c>
      <c r="AF1503" s="42">
        <f t="shared" si="1749"/>
        <v>33.439</v>
      </c>
      <c r="AJ1503" s="3">
        <v>9</v>
      </c>
      <c r="AK1503" s="3">
        <v>1</v>
      </c>
      <c r="AL1503" t="s">
        <v>487</v>
      </c>
    </row>
    <row r="1504" spans="1:38" x14ac:dyDescent="0.2">
      <c r="B1504" s="4">
        <v>9</v>
      </c>
      <c r="C1504" s="13" t="s">
        <v>1819</v>
      </c>
      <c r="D1504" s="29">
        <v>1595815</v>
      </c>
      <c r="E1504" s="29">
        <v>6605173</v>
      </c>
      <c r="F1504" s="23">
        <v>17</v>
      </c>
      <c r="G1504" s="10">
        <v>29</v>
      </c>
      <c r="H1504" s="38">
        <v>58.51</v>
      </c>
      <c r="I1504" s="8">
        <v>59</v>
      </c>
      <c r="J1504" s="8">
        <v>33</v>
      </c>
      <c r="K1504" s="17">
        <v>20.79</v>
      </c>
      <c r="L1504" s="20">
        <f t="shared" ref="L1504" si="1769">(H1504/60+G1504)/60+F1504</f>
        <v>17.49958611111111</v>
      </c>
      <c r="M1504" s="20">
        <f t="shared" ref="M1504" si="1770">(K1504/60+J1504)/60+I1504</f>
        <v>59.555774999999997</v>
      </c>
      <c r="N1504" s="16">
        <f t="shared" ref="N1504" si="1771">D1504/L1504</f>
        <v>91191.585324795786</v>
      </c>
      <c r="O1504" s="16">
        <f t="shared" ref="O1504" si="1772">E1504/M1504</f>
        <v>110907.34693654814</v>
      </c>
      <c r="P1504" s="22">
        <f t="shared" si="1721"/>
        <v>1.0535815108476421</v>
      </c>
      <c r="Q1504" s="11">
        <f t="shared" si="1722"/>
        <v>7220.6719851712651</v>
      </c>
      <c r="R1504" s="7">
        <f t="shared" si="1727"/>
        <v>1484</v>
      </c>
      <c r="S1504" s="11">
        <f t="shared" si="1723"/>
        <v>7921.3301831932749</v>
      </c>
      <c r="T1504" s="11">
        <f t="shared" si="1724"/>
        <v>10297.729238151258</v>
      </c>
      <c r="U1504" s="4">
        <v>9</v>
      </c>
      <c r="AB1504" s="4">
        <f t="shared" ref="AB1504" si="1773">SUM(U1504:AA1504)</f>
        <v>9</v>
      </c>
      <c r="AC1504" s="3">
        <f t="shared" ref="AC1504" si="1774">F1504</f>
        <v>17</v>
      </c>
      <c r="AD1504" s="42">
        <f t="shared" ref="AD1504" si="1775">G1504+H1504/60</f>
        <v>29.975166666666667</v>
      </c>
      <c r="AE1504" s="3">
        <f t="shared" ref="AE1504" si="1776">I1504</f>
        <v>59</v>
      </c>
      <c r="AF1504" s="42">
        <f t="shared" ref="AF1504" si="1777">J1504+K1504/60</f>
        <v>33.346499999999999</v>
      </c>
      <c r="AJ1504" s="3">
        <v>9</v>
      </c>
      <c r="AK1504" s="3">
        <v>1</v>
      </c>
      <c r="AL1504" t="s">
        <v>2814</v>
      </c>
    </row>
    <row r="1505" spans="1:38" x14ac:dyDescent="0.2">
      <c r="B1505" s="4">
        <v>8</v>
      </c>
      <c r="C1505" s="13" t="s">
        <v>1821</v>
      </c>
      <c r="D1505" s="8">
        <v>1595440</v>
      </c>
      <c r="E1505" s="8">
        <v>6604930</v>
      </c>
      <c r="F1505" s="23">
        <v>17</v>
      </c>
      <c r="G1505" s="10">
        <v>29</v>
      </c>
      <c r="H1505" s="38">
        <v>34.68</v>
      </c>
      <c r="I1505" s="8">
        <v>59</v>
      </c>
      <c r="J1505" s="8">
        <v>33</v>
      </c>
      <c r="K1505" s="17">
        <v>13.26</v>
      </c>
      <c r="L1505" s="20">
        <f t="shared" si="1732"/>
        <v>17.492966666666668</v>
      </c>
      <c r="M1505" s="20">
        <f t="shared" si="1733"/>
        <v>59.553683333333332</v>
      </c>
      <c r="N1505" s="16">
        <f t="shared" si="1734"/>
        <v>91204.655585387649</v>
      </c>
      <c r="O1505" s="16">
        <f t="shared" si="1735"/>
        <v>110907.16191357882</v>
      </c>
      <c r="P1505" s="22">
        <f t="shared" si="1721"/>
        <v>0.44684896777322869</v>
      </c>
      <c r="Q1505" s="11">
        <f t="shared" si="1722"/>
        <v>7221.118834139038</v>
      </c>
      <c r="R1505" s="7">
        <f t="shared" si="1727"/>
        <v>1485</v>
      </c>
      <c r="S1505" s="11">
        <f t="shared" si="1723"/>
        <v>7916.4858329820563</v>
      </c>
      <c r="T1505" s="11">
        <f t="shared" si="1724"/>
        <v>10291.431582876674</v>
      </c>
      <c r="AB1505" s="4">
        <f t="shared" si="1736"/>
        <v>0</v>
      </c>
      <c r="AC1505" s="3">
        <f t="shared" si="1746"/>
        <v>17</v>
      </c>
      <c r="AD1505" s="42">
        <f t="shared" si="1747"/>
        <v>29.577999999999999</v>
      </c>
      <c r="AE1505" s="3">
        <f t="shared" si="1748"/>
        <v>59</v>
      </c>
      <c r="AF1505" s="42">
        <f t="shared" si="1749"/>
        <v>33.220999999999997</v>
      </c>
      <c r="AJ1505" s="3">
        <v>9</v>
      </c>
      <c r="AK1505" s="3" t="s">
        <v>2998</v>
      </c>
      <c r="AL1505" t="s">
        <v>2813</v>
      </c>
    </row>
    <row r="1506" spans="1:38" x14ac:dyDescent="0.2">
      <c r="A1506" s="4">
        <v>1</v>
      </c>
      <c r="B1506" s="4">
        <v>7</v>
      </c>
      <c r="C1506" s="13" t="s">
        <v>1822</v>
      </c>
      <c r="D1506" s="29">
        <v>1595166</v>
      </c>
      <c r="E1506" s="29">
        <v>6605010</v>
      </c>
      <c r="F1506" s="23">
        <v>17</v>
      </c>
      <c r="G1506" s="10">
        <v>29</v>
      </c>
      <c r="H1506" s="38">
        <v>17.34</v>
      </c>
      <c r="I1506" s="8">
        <v>59</v>
      </c>
      <c r="J1506" s="8">
        <v>33</v>
      </c>
      <c r="K1506" s="17">
        <v>16.079999999999998</v>
      </c>
      <c r="L1506" s="20">
        <f t="shared" si="1732"/>
        <v>17.488150000000001</v>
      </c>
      <c r="M1506" s="20">
        <f t="shared" si="1733"/>
        <v>59.55446666666667</v>
      </c>
      <c r="N1506" s="16">
        <f t="shared" si="1734"/>
        <v>91214.107838736512</v>
      </c>
      <c r="O1506" s="16">
        <f t="shared" si="1735"/>
        <v>110907.04643480422</v>
      </c>
      <c r="P1506" s="22">
        <f t="shared" si="1721"/>
        <v>0.28544001121076212</v>
      </c>
      <c r="Q1506" s="11">
        <f t="shared" si="1722"/>
        <v>7221.404274150249</v>
      </c>
      <c r="R1506" s="7">
        <f t="shared" si="1727"/>
        <v>1486</v>
      </c>
      <c r="S1506" s="11">
        <f t="shared" si="1723"/>
        <v>7911.471169795831</v>
      </c>
      <c r="T1506" s="11">
        <f t="shared" si="1724"/>
        <v>10284.912520734581</v>
      </c>
      <c r="AB1506" s="4">
        <f t="shared" si="1736"/>
        <v>0</v>
      </c>
      <c r="AC1506" s="3">
        <f t="shared" si="1746"/>
        <v>17</v>
      </c>
      <c r="AD1506" s="42">
        <f t="shared" si="1747"/>
        <v>29.289000000000001</v>
      </c>
      <c r="AE1506" s="3">
        <f t="shared" si="1748"/>
        <v>59</v>
      </c>
      <c r="AF1506" s="42">
        <f t="shared" si="1749"/>
        <v>33.268000000000001</v>
      </c>
      <c r="AJ1506" s="3">
        <v>9</v>
      </c>
      <c r="AL1506" t="s">
        <v>71</v>
      </c>
    </row>
    <row r="1507" spans="1:38" x14ac:dyDescent="0.2">
      <c r="A1507" s="4">
        <v>1</v>
      </c>
      <c r="B1507" s="4">
        <v>7</v>
      </c>
      <c r="C1507" s="13" t="s">
        <v>1823</v>
      </c>
      <c r="D1507" s="29">
        <v>1595158</v>
      </c>
      <c r="E1507" s="29">
        <v>6605010</v>
      </c>
      <c r="F1507" s="23">
        <v>17</v>
      </c>
      <c r="G1507" s="10">
        <v>29</v>
      </c>
      <c r="H1507" s="38">
        <v>16.920000000000002</v>
      </c>
      <c r="I1507" s="8">
        <v>59</v>
      </c>
      <c r="J1507" s="8">
        <v>33</v>
      </c>
      <c r="K1507" s="17">
        <v>16.079999999999998</v>
      </c>
      <c r="L1507" s="20">
        <f t="shared" si="1732"/>
        <v>17.488033333333334</v>
      </c>
      <c r="M1507" s="20">
        <f t="shared" si="1733"/>
        <v>59.55446666666667</v>
      </c>
      <c r="N1507" s="16">
        <f t="shared" si="1734"/>
        <v>91214.25889322412</v>
      </c>
      <c r="O1507" s="16">
        <f t="shared" si="1735"/>
        <v>110907.04643480422</v>
      </c>
      <c r="P1507" s="22">
        <f t="shared" si="1721"/>
        <v>8.0000000000000002E-3</v>
      </c>
      <c r="Q1507" s="11">
        <f t="shared" si="1722"/>
        <v>7221.4122741502488</v>
      </c>
      <c r="R1507" s="7">
        <f t="shared" si="1727"/>
        <v>1487</v>
      </c>
      <c r="S1507" s="11">
        <f t="shared" si="1723"/>
        <v>7906.1595039116373</v>
      </c>
      <c r="T1507" s="11">
        <f t="shared" si="1724"/>
        <v>10278.007355085128</v>
      </c>
      <c r="Z1507" s="4">
        <v>9</v>
      </c>
      <c r="AB1507" s="4">
        <f t="shared" si="1736"/>
        <v>9</v>
      </c>
      <c r="AC1507" s="3">
        <f t="shared" si="1746"/>
        <v>17</v>
      </c>
      <c r="AD1507" s="42">
        <f t="shared" si="1747"/>
        <v>29.282</v>
      </c>
      <c r="AE1507" s="3">
        <f t="shared" si="1748"/>
        <v>59</v>
      </c>
      <c r="AF1507" s="42">
        <f t="shared" si="1749"/>
        <v>33.268000000000001</v>
      </c>
      <c r="AJ1507" s="3">
        <v>9</v>
      </c>
      <c r="AL1507" t="s">
        <v>2747</v>
      </c>
    </row>
    <row r="1508" spans="1:38" x14ac:dyDescent="0.2">
      <c r="B1508" s="4">
        <v>9</v>
      </c>
      <c r="C1508" s="13" t="s">
        <v>1824</v>
      </c>
      <c r="D1508" s="8">
        <v>1594630</v>
      </c>
      <c r="E1508" s="8">
        <v>6609510</v>
      </c>
      <c r="F1508" s="23">
        <v>17</v>
      </c>
      <c r="G1508" s="10">
        <v>28</v>
      </c>
      <c r="H1508" s="38">
        <v>50.46</v>
      </c>
      <c r="I1508" s="8">
        <v>59</v>
      </c>
      <c r="J1508" s="8">
        <v>35</v>
      </c>
      <c r="K1508" s="17">
        <v>41.88</v>
      </c>
      <c r="L1508" s="20">
        <f t="shared" si="1732"/>
        <v>17.480683333333332</v>
      </c>
      <c r="M1508" s="20">
        <f t="shared" si="1733"/>
        <v>59.594966666666664</v>
      </c>
      <c r="N1508" s="16">
        <f t="shared" si="1734"/>
        <v>91222.406446735025</v>
      </c>
      <c r="O1508" s="16">
        <f t="shared" si="1735"/>
        <v>110907.18511462657</v>
      </c>
      <c r="P1508" s="22">
        <f t="shared" si="1721"/>
        <v>4.530870115110341</v>
      </c>
      <c r="Q1508" s="11">
        <f t="shared" si="1722"/>
        <v>7225.9431442653595</v>
      </c>
      <c r="R1508" s="7">
        <f t="shared" si="1727"/>
        <v>1488</v>
      </c>
      <c r="S1508" s="11">
        <f t="shared" si="1723"/>
        <v>7905.8033863333367</v>
      </c>
      <c r="T1508" s="11">
        <f t="shared" si="1724"/>
        <v>10277.544402233338</v>
      </c>
      <c r="U1508" s="4">
        <v>8</v>
      </c>
      <c r="AB1508" s="4">
        <f t="shared" si="1736"/>
        <v>8</v>
      </c>
      <c r="AC1508" s="3">
        <f t="shared" si="1746"/>
        <v>17</v>
      </c>
      <c r="AD1508" s="42">
        <f t="shared" si="1747"/>
        <v>28.841000000000001</v>
      </c>
      <c r="AE1508" s="3">
        <f t="shared" si="1748"/>
        <v>59</v>
      </c>
      <c r="AF1508" s="42">
        <f t="shared" si="1749"/>
        <v>35.698</v>
      </c>
      <c r="AJ1508" s="3">
        <v>9</v>
      </c>
      <c r="AK1508" s="3">
        <v>1</v>
      </c>
      <c r="AL1508" t="s">
        <v>24</v>
      </c>
    </row>
    <row r="1509" spans="1:38" x14ac:dyDescent="0.2">
      <c r="B1509" s="4">
        <v>7</v>
      </c>
      <c r="C1509" s="13" t="s">
        <v>1825</v>
      </c>
      <c r="D1509" s="29">
        <v>1595075</v>
      </c>
      <c r="E1509" s="29">
        <v>6610332</v>
      </c>
      <c r="F1509" s="23">
        <v>17</v>
      </c>
      <c r="G1509" s="10">
        <v>29</v>
      </c>
      <c r="H1509" s="38">
        <v>20.2</v>
      </c>
      <c r="I1509" s="8">
        <v>59</v>
      </c>
      <c r="J1509" s="8">
        <v>36</v>
      </c>
      <c r="K1509" s="17">
        <v>8.1</v>
      </c>
      <c r="L1509" s="20">
        <f t="shared" si="1732"/>
        <v>17.488944444444446</v>
      </c>
      <c r="M1509" s="20">
        <f t="shared" si="1733"/>
        <v>59.602249999999998</v>
      </c>
      <c r="N1509" s="16">
        <f t="shared" si="1734"/>
        <v>91204.761103046039</v>
      </c>
      <c r="O1509" s="16">
        <f t="shared" si="1735"/>
        <v>110907.42379692043</v>
      </c>
      <c r="P1509" s="22">
        <f t="shared" si="1721"/>
        <v>0.93472402344221373</v>
      </c>
      <c r="Q1509" s="11">
        <f t="shared" si="1722"/>
        <v>7226.8778682888014</v>
      </c>
      <c r="R1509" s="7">
        <f t="shared" si="1727"/>
        <v>1489</v>
      </c>
      <c r="S1509" s="11">
        <f t="shared" si="1723"/>
        <v>7901.5158962888981</v>
      </c>
      <c r="T1509" s="11">
        <f t="shared" si="1724"/>
        <v>10271.970665175568</v>
      </c>
      <c r="AB1509" s="4">
        <f t="shared" si="1736"/>
        <v>0</v>
      </c>
      <c r="AC1509" s="3">
        <f t="shared" si="1746"/>
        <v>17</v>
      </c>
      <c r="AD1509" s="42">
        <f t="shared" si="1747"/>
        <v>29.336666666666666</v>
      </c>
      <c r="AE1509" s="3">
        <f t="shared" si="1748"/>
        <v>59</v>
      </c>
      <c r="AF1509" s="42">
        <f t="shared" si="1749"/>
        <v>36.134999999999998</v>
      </c>
      <c r="AJ1509" s="3">
        <v>9</v>
      </c>
      <c r="AL1509" t="s">
        <v>488</v>
      </c>
    </row>
    <row r="1510" spans="1:38" x14ac:dyDescent="0.2">
      <c r="B1510" s="4">
        <v>7</v>
      </c>
      <c r="C1510" s="13" t="s">
        <v>1826</v>
      </c>
      <c r="D1510" s="29">
        <v>1595692</v>
      </c>
      <c r="E1510" s="29">
        <v>6610956</v>
      </c>
      <c r="F1510" s="23">
        <v>17</v>
      </c>
      <c r="G1510" s="10">
        <v>30</v>
      </c>
      <c r="H1510" s="38">
        <v>0.5</v>
      </c>
      <c r="I1510" s="8">
        <v>59</v>
      </c>
      <c r="J1510" s="8">
        <v>36</v>
      </c>
      <c r="K1510" s="17">
        <v>27.7</v>
      </c>
      <c r="L1510" s="20">
        <f t="shared" si="1732"/>
        <v>17.500138888888888</v>
      </c>
      <c r="M1510" s="20">
        <f t="shared" si="1733"/>
        <v>59.607694444444448</v>
      </c>
      <c r="N1510" s="16">
        <f t="shared" si="1734"/>
        <v>91181.676335902099</v>
      </c>
      <c r="O1510" s="16">
        <f t="shared" si="1735"/>
        <v>110907.76218767431</v>
      </c>
      <c r="P1510" s="22">
        <f t="shared" ref="P1510:P1573" si="1778">SQRT(POWER(D1510-D1509,2)+POWER(E1510-E1509,2))/1000</f>
        <v>0.87753347514496571</v>
      </c>
      <c r="Q1510" s="11">
        <f t="shared" ref="Q1510:Q1573" si="1779">Q1509+P1510</f>
        <v>7227.7554017639468</v>
      </c>
      <c r="R1510" s="7">
        <f t="shared" si="1727"/>
        <v>1490</v>
      </c>
      <c r="S1510" s="11">
        <f t="shared" ref="S1510:S1573" si="1780">Q1510/R1510*1628</f>
        <v>7897.1716738736277</v>
      </c>
      <c r="T1510" s="11">
        <f t="shared" ref="T1510:T1573" si="1781">S1510*1.3</f>
        <v>10266.323176035716</v>
      </c>
      <c r="V1510" s="4">
        <v>9</v>
      </c>
      <c r="AB1510" s="4">
        <f t="shared" si="1736"/>
        <v>9</v>
      </c>
      <c r="AC1510" s="3">
        <f t="shared" si="1746"/>
        <v>17</v>
      </c>
      <c r="AD1510" s="42">
        <f t="shared" si="1747"/>
        <v>30.008333333333333</v>
      </c>
      <c r="AE1510" s="3">
        <f t="shared" si="1748"/>
        <v>59</v>
      </c>
      <c r="AF1510" s="42">
        <f t="shared" si="1749"/>
        <v>36.461666666666666</v>
      </c>
      <c r="AI1510" s="4">
        <v>1</v>
      </c>
      <c r="AJ1510" s="3">
        <v>9</v>
      </c>
      <c r="AL1510" t="s">
        <v>2748</v>
      </c>
    </row>
    <row r="1511" spans="1:38" x14ac:dyDescent="0.2">
      <c r="B1511" s="4">
        <v>7</v>
      </c>
      <c r="C1511" s="13" t="s">
        <v>1829</v>
      </c>
      <c r="D1511" s="29">
        <v>1594801</v>
      </c>
      <c r="E1511" s="29">
        <v>6613484</v>
      </c>
      <c r="F1511" s="23">
        <v>17</v>
      </c>
      <c r="G1511" s="10">
        <v>29</v>
      </c>
      <c r="H1511" s="38">
        <v>7.8</v>
      </c>
      <c r="I1511" s="8">
        <v>59</v>
      </c>
      <c r="J1511" s="8">
        <v>37</v>
      </c>
      <c r="K1511" s="17">
        <v>50.1</v>
      </c>
      <c r="L1511" s="20">
        <f t="shared" si="1732"/>
        <v>17.485499999999998</v>
      </c>
      <c r="M1511" s="20">
        <f t="shared" si="1733"/>
        <v>59.630583333333334</v>
      </c>
      <c r="N1511" s="16">
        <f t="shared" si="1734"/>
        <v>91207.057276028718</v>
      </c>
      <c r="O1511" s="16">
        <f t="shared" si="1735"/>
        <v>110907.58517371539</v>
      </c>
      <c r="P1511" s="22">
        <f t="shared" si="1778"/>
        <v>2.6804225413169469</v>
      </c>
      <c r="Q1511" s="11">
        <f t="shared" si="1779"/>
        <v>7230.4358243052638</v>
      </c>
      <c r="R1511" s="7">
        <f t="shared" si="1727"/>
        <v>1491</v>
      </c>
      <c r="S1511" s="11">
        <f t="shared" si="1780"/>
        <v>7894.8018255995776</v>
      </c>
      <c r="T1511" s="11">
        <f t="shared" si="1781"/>
        <v>10263.24237327945</v>
      </c>
      <c r="AB1511" s="4">
        <f t="shared" si="1736"/>
        <v>0</v>
      </c>
      <c r="AC1511" s="3">
        <f t="shared" si="1746"/>
        <v>17</v>
      </c>
      <c r="AD1511" s="42">
        <f t="shared" si="1747"/>
        <v>29.13</v>
      </c>
      <c r="AE1511" s="3">
        <f t="shared" si="1748"/>
        <v>59</v>
      </c>
      <c r="AF1511" s="42">
        <f t="shared" si="1749"/>
        <v>37.835000000000001</v>
      </c>
      <c r="AJ1511" s="3">
        <v>9</v>
      </c>
      <c r="AK1511" s="3">
        <v>1</v>
      </c>
      <c r="AL1511" t="s">
        <v>558</v>
      </c>
    </row>
    <row r="1512" spans="1:38" x14ac:dyDescent="0.2">
      <c r="A1512" s="4">
        <v>1</v>
      </c>
      <c r="B1512" s="4">
        <v>9</v>
      </c>
      <c r="C1512" s="13" t="s">
        <v>1830</v>
      </c>
      <c r="D1512" s="29">
        <v>1594801</v>
      </c>
      <c r="E1512" s="29">
        <v>6613454</v>
      </c>
      <c r="F1512" s="23"/>
      <c r="G1512" s="10"/>
      <c r="H1512" s="38"/>
      <c r="I1512" s="8"/>
      <c r="J1512" s="8"/>
      <c r="K1512" s="17"/>
      <c r="L1512" s="20">
        <f t="shared" si="1732"/>
        <v>0</v>
      </c>
      <c r="M1512" s="20">
        <f t="shared" si="1733"/>
        <v>0</v>
      </c>
      <c r="N1512" s="16"/>
      <c r="O1512" s="16"/>
      <c r="P1512" s="22">
        <f t="shared" si="1778"/>
        <v>0.03</v>
      </c>
      <c r="Q1512" s="11">
        <f t="shared" si="1779"/>
        <v>7230.4658243052636</v>
      </c>
      <c r="R1512" s="7">
        <f t="shared" si="1727"/>
        <v>1492</v>
      </c>
      <c r="S1512" s="11">
        <f t="shared" si="1780"/>
        <v>7889.5431380489072</v>
      </c>
      <c r="T1512" s="11">
        <f t="shared" si="1781"/>
        <v>10256.406079463579</v>
      </c>
      <c r="AB1512" s="4">
        <f t="shared" si="1736"/>
        <v>0</v>
      </c>
      <c r="AC1512" s="3">
        <f t="shared" si="1746"/>
        <v>0</v>
      </c>
      <c r="AD1512" s="42">
        <f t="shared" si="1747"/>
        <v>0</v>
      </c>
      <c r="AE1512" s="3">
        <f t="shared" si="1748"/>
        <v>0</v>
      </c>
      <c r="AF1512" s="42">
        <f t="shared" si="1749"/>
        <v>0</v>
      </c>
      <c r="AJ1512" s="3">
        <v>9</v>
      </c>
      <c r="AK1512" s="3">
        <v>1</v>
      </c>
      <c r="AL1512" t="s">
        <v>457</v>
      </c>
    </row>
    <row r="1513" spans="1:38" x14ac:dyDescent="0.2">
      <c r="A1513" s="4">
        <v>1</v>
      </c>
      <c r="B1513" s="4">
        <v>9</v>
      </c>
      <c r="C1513" s="13" t="s">
        <v>1831</v>
      </c>
      <c r="D1513" s="29">
        <v>1594821</v>
      </c>
      <c r="E1513" s="29">
        <v>6613454</v>
      </c>
      <c r="F1513" s="23"/>
      <c r="G1513" s="10"/>
      <c r="H1513" s="38"/>
      <c r="I1513" s="8"/>
      <c r="J1513" s="8"/>
      <c r="K1513" s="17"/>
      <c r="L1513" s="20">
        <f t="shared" si="1732"/>
        <v>0</v>
      </c>
      <c r="M1513" s="20">
        <f t="shared" si="1733"/>
        <v>0</v>
      </c>
      <c r="N1513" s="16"/>
      <c r="O1513" s="16"/>
      <c r="P1513" s="22">
        <f t="shared" si="1778"/>
        <v>0.02</v>
      </c>
      <c r="Q1513" s="11">
        <f t="shared" si="1779"/>
        <v>7230.485824305264</v>
      </c>
      <c r="R1513" s="7">
        <f t="shared" si="1727"/>
        <v>1493</v>
      </c>
      <c r="S1513" s="11">
        <f t="shared" si="1780"/>
        <v>7884.2805907360807</v>
      </c>
      <c r="T1513" s="11">
        <f t="shared" si="1781"/>
        <v>10249.564767956905</v>
      </c>
      <c r="AB1513" s="4">
        <f t="shared" si="1736"/>
        <v>0</v>
      </c>
      <c r="AC1513" s="3">
        <f t="shared" si="1746"/>
        <v>0</v>
      </c>
      <c r="AD1513" s="42">
        <f t="shared" si="1747"/>
        <v>0</v>
      </c>
      <c r="AE1513" s="3">
        <f t="shared" si="1748"/>
        <v>0</v>
      </c>
      <c r="AF1513" s="42">
        <f t="shared" si="1749"/>
        <v>0</v>
      </c>
      <c r="AJ1513" s="3">
        <v>9</v>
      </c>
      <c r="AK1513" s="3">
        <v>1</v>
      </c>
      <c r="AL1513" t="s">
        <v>558</v>
      </c>
    </row>
    <row r="1514" spans="1:38" x14ac:dyDescent="0.2">
      <c r="A1514" s="4">
        <v>1</v>
      </c>
      <c r="B1514" s="4">
        <v>9</v>
      </c>
      <c r="C1514" s="13" t="s">
        <v>1832</v>
      </c>
      <c r="D1514" s="29">
        <v>1594841</v>
      </c>
      <c r="E1514" s="29">
        <v>6613454</v>
      </c>
      <c r="F1514" s="23"/>
      <c r="G1514" s="10"/>
      <c r="H1514" s="38"/>
      <c r="I1514" s="8"/>
      <c r="J1514" s="8"/>
      <c r="K1514" s="17"/>
      <c r="L1514" s="20">
        <f t="shared" si="1732"/>
        <v>0</v>
      </c>
      <c r="M1514" s="20">
        <f t="shared" si="1733"/>
        <v>0</v>
      </c>
      <c r="N1514" s="16"/>
      <c r="O1514" s="16"/>
      <c r="P1514" s="22">
        <f t="shared" si="1778"/>
        <v>0.02</v>
      </c>
      <c r="Q1514" s="11">
        <f t="shared" si="1779"/>
        <v>7230.5058243052645</v>
      </c>
      <c r="R1514" s="7">
        <f t="shared" ref="R1514:R1577" si="1782">R1513+1</f>
        <v>1494</v>
      </c>
      <c r="S1514" s="11">
        <f t="shared" si="1780"/>
        <v>7879.0250883326444</v>
      </c>
      <c r="T1514" s="11">
        <f t="shared" si="1781"/>
        <v>10242.732614832437</v>
      </c>
      <c r="AB1514" s="4">
        <f t="shared" si="1736"/>
        <v>0</v>
      </c>
      <c r="AC1514" s="3">
        <f t="shared" si="1746"/>
        <v>0</v>
      </c>
      <c r="AD1514" s="42">
        <f t="shared" si="1747"/>
        <v>0</v>
      </c>
      <c r="AE1514" s="3">
        <f t="shared" si="1748"/>
        <v>0</v>
      </c>
      <c r="AF1514" s="42">
        <f t="shared" si="1749"/>
        <v>0</v>
      </c>
      <c r="AJ1514" s="3">
        <v>9</v>
      </c>
      <c r="AK1514" s="3">
        <v>1</v>
      </c>
      <c r="AL1514" t="s">
        <v>558</v>
      </c>
    </row>
    <row r="1515" spans="1:38" x14ac:dyDescent="0.2">
      <c r="A1515" s="4">
        <v>1</v>
      </c>
      <c r="B1515" s="4">
        <v>9</v>
      </c>
      <c r="C1515" s="13" t="s">
        <v>1828</v>
      </c>
      <c r="D1515" s="8">
        <v>1593892</v>
      </c>
      <c r="E1515" s="8">
        <v>6614077</v>
      </c>
      <c r="F1515" s="23">
        <v>17</v>
      </c>
      <c r="G1515" s="10">
        <v>28</v>
      </c>
      <c r="H1515" s="38">
        <v>10.74</v>
      </c>
      <c r="I1515" s="8">
        <v>59</v>
      </c>
      <c r="J1515" s="8">
        <v>38</v>
      </c>
      <c r="K1515" s="17">
        <v>9.9600000000000009</v>
      </c>
      <c r="L1515" s="20">
        <f t="shared" si="1732"/>
        <v>17.469650000000001</v>
      </c>
      <c r="M1515" s="20">
        <f t="shared" si="1733"/>
        <v>59.636099999999999</v>
      </c>
      <c r="N1515" s="16">
        <f t="shared" ref="N1515:N1519" si="1783">D1515/L1515</f>
        <v>91237.775227322811</v>
      </c>
      <c r="O1515" s="16">
        <f t="shared" ref="O1515:O1519" si="1784">E1515/M1515</f>
        <v>110907.2692546964</v>
      </c>
      <c r="P1515" s="22">
        <f t="shared" si="1778"/>
        <v>1.1352224451621806</v>
      </c>
      <c r="Q1515" s="11">
        <f t="shared" si="1779"/>
        <v>7231.6410467504265</v>
      </c>
      <c r="R1515" s="7">
        <f t="shared" si="1782"/>
        <v>1495</v>
      </c>
      <c r="S1515" s="11">
        <f t="shared" si="1780"/>
        <v>7874.9910529161825</v>
      </c>
      <c r="T1515" s="11">
        <f t="shared" si="1781"/>
        <v>10237.488368791037</v>
      </c>
      <c r="AB1515" s="4">
        <f t="shared" si="1736"/>
        <v>0</v>
      </c>
      <c r="AC1515" s="3">
        <f t="shared" si="1746"/>
        <v>17</v>
      </c>
      <c r="AD1515" s="42">
        <f t="shared" si="1747"/>
        <v>28.178999999999998</v>
      </c>
      <c r="AE1515" s="3">
        <f t="shared" si="1748"/>
        <v>59</v>
      </c>
      <c r="AF1515" s="42">
        <f t="shared" si="1749"/>
        <v>38.165999999999997</v>
      </c>
      <c r="AJ1515" s="3">
        <v>9</v>
      </c>
      <c r="AK1515" s="3">
        <v>1</v>
      </c>
      <c r="AL1515" t="s">
        <v>457</v>
      </c>
    </row>
    <row r="1516" spans="1:38" x14ac:dyDescent="0.2">
      <c r="A1516" s="4">
        <v>1</v>
      </c>
      <c r="B1516" s="4">
        <v>9</v>
      </c>
      <c r="C1516" s="13" t="s">
        <v>1827</v>
      </c>
      <c r="D1516" s="29">
        <v>1593636</v>
      </c>
      <c r="E1516" s="29">
        <v>6614212</v>
      </c>
      <c r="F1516" s="23">
        <v>17</v>
      </c>
      <c r="G1516" s="10">
        <v>27</v>
      </c>
      <c r="H1516" s="38">
        <v>54.6</v>
      </c>
      <c r="I1516" s="8">
        <v>59</v>
      </c>
      <c r="J1516" s="8">
        <v>38</v>
      </c>
      <c r="K1516" s="17">
        <v>14.58</v>
      </c>
      <c r="L1516" s="20">
        <f t="shared" si="1732"/>
        <v>17.465166666666665</v>
      </c>
      <c r="M1516" s="20">
        <f t="shared" si="1733"/>
        <v>59.637383333333332</v>
      </c>
      <c r="N1516" s="16">
        <f t="shared" si="1783"/>
        <v>91246.538347758877</v>
      </c>
      <c r="O1516" s="16">
        <f t="shared" si="1784"/>
        <v>110907.14632851933</v>
      </c>
      <c r="P1516" s="22">
        <f t="shared" si="1778"/>
        <v>0.28941492705111121</v>
      </c>
      <c r="Q1516" s="11">
        <f t="shared" si="1779"/>
        <v>7231.930461677478</v>
      </c>
      <c r="R1516" s="7">
        <f t="shared" si="1782"/>
        <v>1496</v>
      </c>
      <c r="S1516" s="11">
        <f t="shared" si="1780"/>
        <v>7870.0419730019612</v>
      </c>
      <c r="T1516" s="11">
        <f t="shared" si="1781"/>
        <v>10231.05456490255</v>
      </c>
      <c r="AB1516" s="4">
        <f t="shared" si="1736"/>
        <v>0</v>
      </c>
      <c r="AC1516" s="3">
        <f t="shared" si="1746"/>
        <v>17</v>
      </c>
      <c r="AD1516" s="42">
        <f t="shared" si="1747"/>
        <v>27.91</v>
      </c>
      <c r="AE1516" s="3">
        <f t="shared" si="1748"/>
        <v>59</v>
      </c>
      <c r="AF1516" s="42">
        <f t="shared" si="1749"/>
        <v>38.243000000000002</v>
      </c>
      <c r="AJ1516" s="3">
        <v>9</v>
      </c>
      <c r="AK1516" s="3">
        <v>1</v>
      </c>
      <c r="AL1516" t="s">
        <v>457</v>
      </c>
    </row>
    <row r="1517" spans="1:38" x14ac:dyDescent="0.2">
      <c r="B1517" s="4">
        <v>7</v>
      </c>
      <c r="C1517" s="13" t="s">
        <v>1850</v>
      </c>
      <c r="D1517" s="29">
        <v>1594561</v>
      </c>
      <c r="E1517" s="29">
        <v>6620752</v>
      </c>
      <c r="F1517" s="23">
        <v>17</v>
      </c>
      <c r="G1517" s="10">
        <v>29</v>
      </c>
      <c r="H1517" s="38">
        <v>4.2</v>
      </c>
      <c r="I1517" s="8">
        <v>59</v>
      </c>
      <c r="J1517" s="8">
        <v>41</v>
      </c>
      <c r="K1517" s="17">
        <v>45.06</v>
      </c>
      <c r="L1517" s="20">
        <f t="shared" si="1732"/>
        <v>17.484500000000001</v>
      </c>
      <c r="M1517" s="20">
        <f t="shared" si="1733"/>
        <v>59.69585</v>
      </c>
      <c r="N1517" s="16">
        <f t="shared" si="1783"/>
        <v>91198.547284737913</v>
      </c>
      <c r="O1517" s="16">
        <f t="shared" si="1784"/>
        <v>110908.07819974085</v>
      </c>
      <c r="P1517" s="22">
        <f t="shared" si="1778"/>
        <v>6.605090839647854</v>
      </c>
      <c r="Q1517" s="11">
        <f t="shared" si="1779"/>
        <v>7238.5355525171262</v>
      </c>
      <c r="R1517" s="7">
        <f t="shared" si="1782"/>
        <v>1497</v>
      </c>
      <c r="S1517" s="11">
        <f t="shared" si="1780"/>
        <v>7871.9678553760068</v>
      </c>
      <c r="T1517" s="11">
        <f t="shared" si="1781"/>
        <v>10233.558211988809</v>
      </c>
      <c r="AB1517" s="4">
        <f t="shared" ref="AB1517" si="1785">SUM(U1517:AA1517)</f>
        <v>0</v>
      </c>
      <c r="AC1517" s="3">
        <f t="shared" si="1746"/>
        <v>17</v>
      </c>
      <c r="AD1517" s="42">
        <f t="shared" si="1747"/>
        <v>29.07</v>
      </c>
      <c r="AE1517" s="3">
        <f t="shared" si="1748"/>
        <v>59</v>
      </c>
      <c r="AF1517" s="42">
        <f t="shared" si="1749"/>
        <v>41.750999999999998</v>
      </c>
      <c r="AJ1517" s="3" t="s">
        <v>101</v>
      </c>
      <c r="AL1517" t="s">
        <v>484</v>
      </c>
    </row>
    <row r="1518" spans="1:38" x14ac:dyDescent="0.2">
      <c r="B1518" s="4">
        <v>8</v>
      </c>
      <c r="C1518" s="13" t="s">
        <v>1849</v>
      </c>
      <c r="D1518" s="29">
        <v>1595251</v>
      </c>
      <c r="E1518" s="29">
        <v>6621243</v>
      </c>
      <c r="F1518" s="23">
        <v>17</v>
      </c>
      <c r="G1518" s="10">
        <v>29</v>
      </c>
      <c r="H1518" s="38">
        <v>49.1</v>
      </c>
      <c r="I1518" s="8">
        <v>59</v>
      </c>
      <c r="J1518" s="8">
        <v>42</v>
      </c>
      <c r="K1518" s="17">
        <v>0.4</v>
      </c>
      <c r="L1518" s="20">
        <f t="shared" si="1732"/>
        <v>17.496972222222222</v>
      </c>
      <c r="M1518" s="20">
        <f t="shared" si="1733"/>
        <v>59.700111111111113</v>
      </c>
      <c r="N1518" s="16">
        <f t="shared" si="1783"/>
        <v>91172.974371756383</v>
      </c>
      <c r="O1518" s="16">
        <f t="shared" si="1784"/>
        <v>110908.38654683315</v>
      </c>
      <c r="P1518" s="22">
        <f t="shared" si="1778"/>
        <v>0.84686539662451676</v>
      </c>
      <c r="Q1518" s="11">
        <f t="shared" si="1779"/>
        <v>7239.3824179137509</v>
      </c>
      <c r="R1518" s="7">
        <f t="shared" si="1782"/>
        <v>1498</v>
      </c>
      <c r="S1518" s="11">
        <f t="shared" si="1780"/>
        <v>7867.6332285471208</v>
      </c>
      <c r="T1518" s="11">
        <f t="shared" si="1781"/>
        <v>10227.923197111257</v>
      </c>
      <c r="AB1518" s="4">
        <f t="shared" ref="AB1518" si="1786">SUM(U1518:AA1518)</f>
        <v>0</v>
      </c>
      <c r="AC1518" s="3">
        <f t="shared" si="1746"/>
        <v>17</v>
      </c>
      <c r="AD1518" s="42">
        <f t="shared" si="1747"/>
        <v>29.818333333333335</v>
      </c>
      <c r="AE1518" s="3">
        <f t="shared" si="1748"/>
        <v>59</v>
      </c>
      <c r="AF1518" s="42">
        <f t="shared" si="1749"/>
        <v>42.006666666666668</v>
      </c>
      <c r="AJ1518" s="3" t="s">
        <v>101</v>
      </c>
      <c r="AL1518" t="s">
        <v>183</v>
      </c>
    </row>
    <row r="1519" spans="1:38" x14ac:dyDescent="0.2">
      <c r="B1519" s="4">
        <v>8</v>
      </c>
      <c r="C1519" s="13" t="s">
        <v>2873</v>
      </c>
      <c r="D1519" s="29">
        <v>1595190</v>
      </c>
      <c r="E1519" s="29">
        <v>6621218</v>
      </c>
      <c r="F1519" s="23">
        <v>17</v>
      </c>
      <c r="G1519" s="10">
        <v>29</v>
      </c>
      <c r="H1519" s="38">
        <v>45.18</v>
      </c>
      <c r="I1519" s="8">
        <v>59</v>
      </c>
      <c r="J1519" s="8">
        <v>41</v>
      </c>
      <c r="K1519" s="17">
        <v>59.58</v>
      </c>
      <c r="L1519" s="20">
        <f t="shared" si="1732"/>
        <v>17.495883333333332</v>
      </c>
      <c r="M1519" s="20">
        <f t="shared" si="1733"/>
        <v>59.699883333333332</v>
      </c>
      <c r="N1519" s="16">
        <f t="shared" si="1783"/>
        <v>91175.162157193176</v>
      </c>
      <c r="O1519" s="16">
        <f t="shared" si="1784"/>
        <v>110908.39094325421</v>
      </c>
      <c r="P1519" s="22">
        <f t="shared" si="1778"/>
        <v>6.5924198895398037E-2</v>
      </c>
      <c r="Q1519" s="11">
        <f t="shared" si="1779"/>
        <v>7239.4483421126461</v>
      </c>
      <c r="R1519" s="7">
        <f t="shared" si="1782"/>
        <v>1499</v>
      </c>
      <c r="S1519" s="11">
        <f t="shared" si="1780"/>
        <v>7862.45623813168</v>
      </c>
      <c r="T1519" s="11">
        <f t="shared" si="1781"/>
        <v>10221.193109571184</v>
      </c>
      <c r="AB1519" s="4">
        <f t="shared" ref="AB1519" si="1787">SUM(U1519:AA1519)</f>
        <v>0</v>
      </c>
      <c r="AC1519" s="3">
        <f t="shared" si="1746"/>
        <v>17</v>
      </c>
      <c r="AD1519" s="42">
        <f t="shared" si="1747"/>
        <v>29.753</v>
      </c>
      <c r="AE1519" s="3">
        <f t="shared" si="1748"/>
        <v>59</v>
      </c>
      <c r="AF1519" s="42">
        <f t="shared" si="1749"/>
        <v>41.993000000000002</v>
      </c>
      <c r="AJ1519" s="3">
        <v>6</v>
      </c>
      <c r="AL1519" s="13" t="s">
        <v>2939</v>
      </c>
    </row>
    <row r="1520" spans="1:38" x14ac:dyDescent="0.2">
      <c r="B1520" s="4">
        <v>8</v>
      </c>
      <c r="C1520" s="13" t="s">
        <v>1851</v>
      </c>
      <c r="D1520" s="29">
        <v>1594620</v>
      </c>
      <c r="E1520" s="29">
        <v>6621390</v>
      </c>
      <c r="F1520" s="23">
        <v>17</v>
      </c>
      <c r="G1520" s="10">
        <v>29</v>
      </c>
      <c r="H1520" s="38">
        <v>9</v>
      </c>
      <c r="I1520" s="8">
        <v>59</v>
      </c>
      <c r="J1520" s="8">
        <v>42</v>
      </c>
      <c r="K1520" s="17">
        <v>5.64</v>
      </c>
      <c r="L1520" s="20">
        <f t="shared" ref="L1520:L1531" si="1788">(H1520/60+G1520)/60+F1520</f>
        <v>17.485833333333332</v>
      </c>
      <c r="M1520" s="20">
        <f t="shared" ref="M1520:M1531" si="1789">(K1520/60+J1520)/60+I1520</f>
        <v>59.701566666666665</v>
      </c>
      <c r="N1520" s="16">
        <f t="shared" ref="N1520:N1531" si="1790">D1520/L1520</f>
        <v>91194.967354525099</v>
      </c>
      <c r="O1520" s="16">
        <f t="shared" ref="O1520:O1531" si="1791">E1520/M1520</f>
        <v>110908.14478905356</v>
      </c>
      <c r="P1520" s="22">
        <f t="shared" si="1778"/>
        <v>0.59538558934525776</v>
      </c>
      <c r="Q1520" s="11">
        <f t="shared" si="1779"/>
        <v>7240.043727701991</v>
      </c>
      <c r="R1520" s="7">
        <f t="shared" si="1782"/>
        <v>1500</v>
      </c>
      <c r="S1520" s="11">
        <f t="shared" si="1780"/>
        <v>7857.8607924658936</v>
      </c>
      <c r="T1520" s="11">
        <f t="shared" si="1781"/>
        <v>10215.219030205662</v>
      </c>
      <c r="V1520" s="4">
        <v>9</v>
      </c>
      <c r="W1520" s="4">
        <v>9</v>
      </c>
      <c r="AB1520" s="4">
        <f t="shared" ref="AB1520:AB1531" si="1792">SUM(U1520:AA1520)</f>
        <v>18</v>
      </c>
      <c r="AC1520" s="3">
        <f t="shared" ref="AC1520:AC1531" si="1793">F1520</f>
        <v>17</v>
      </c>
      <c r="AD1520" s="42">
        <f t="shared" ref="AD1520:AD1531" si="1794">G1520+H1520/60</f>
        <v>29.15</v>
      </c>
      <c r="AE1520" s="3">
        <f t="shared" ref="AE1520:AE1531" si="1795">I1520</f>
        <v>59</v>
      </c>
      <c r="AF1520" s="42">
        <f t="shared" ref="AF1520:AF1531" si="1796">J1520+K1520/60</f>
        <v>42.094000000000001</v>
      </c>
      <c r="AJ1520" s="3">
        <v>9</v>
      </c>
      <c r="AL1520" s="13" t="s">
        <v>2940</v>
      </c>
    </row>
    <row r="1521" spans="1:38" x14ac:dyDescent="0.2">
      <c r="B1521" s="4">
        <v>9</v>
      </c>
      <c r="C1521" s="13" t="s">
        <v>1852</v>
      </c>
      <c r="D1521" s="8">
        <v>1594725</v>
      </c>
      <c r="E1521" s="8">
        <v>6622400</v>
      </c>
      <c r="F1521" s="23">
        <v>17</v>
      </c>
      <c r="G1521" s="10">
        <v>29</v>
      </c>
      <c r="H1521" s="38">
        <v>17.34</v>
      </c>
      <c r="I1521" s="8">
        <v>59</v>
      </c>
      <c r="J1521" s="8">
        <v>42</v>
      </c>
      <c r="K1521" s="17">
        <v>38.159999999999997</v>
      </c>
      <c r="L1521" s="20">
        <f t="shared" si="1788"/>
        <v>17.488150000000001</v>
      </c>
      <c r="M1521" s="20">
        <f t="shared" si="1789"/>
        <v>59.710599999999999</v>
      </c>
      <c r="N1521" s="16">
        <f t="shared" si="1790"/>
        <v>91188.890763173913</v>
      </c>
      <c r="O1521" s="16">
        <f t="shared" si="1791"/>
        <v>110908.28094174234</v>
      </c>
      <c r="P1521" s="22">
        <f t="shared" si="1778"/>
        <v>1.0154432529688697</v>
      </c>
      <c r="Q1521" s="11">
        <f t="shared" si="1779"/>
        <v>7241.0591709549599</v>
      </c>
      <c r="R1521" s="7">
        <f t="shared" si="1782"/>
        <v>1501</v>
      </c>
      <c r="S1521" s="11">
        <f t="shared" si="1780"/>
        <v>7853.7270688305625</v>
      </c>
      <c r="T1521" s="11">
        <f t="shared" si="1781"/>
        <v>10209.845189479731</v>
      </c>
      <c r="V1521" s="4">
        <v>9</v>
      </c>
      <c r="W1521" s="4">
        <v>9</v>
      </c>
      <c r="AA1521" s="4">
        <v>9</v>
      </c>
      <c r="AB1521" s="4">
        <f t="shared" si="1792"/>
        <v>27</v>
      </c>
      <c r="AC1521" s="3">
        <f t="shared" si="1793"/>
        <v>17</v>
      </c>
      <c r="AD1521" s="42">
        <f t="shared" si="1794"/>
        <v>29.289000000000001</v>
      </c>
      <c r="AE1521" s="3">
        <f t="shared" si="1795"/>
        <v>59</v>
      </c>
      <c r="AF1521" s="42">
        <f t="shared" si="1796"/>
        <v>42.636000000000003</v>
      </c>
      <c r="AJ1521" s="3">
        <v>9</v>
      </c>
      <c r="AK1521" s="3">
        <v>1</v>
      </c>
      <c r="AL1521" t="s">
        <v>430</v>
      </c>
    </row>
    <row r="1522" spans="1:38" x14ac:dyDescent="0.2">
      <c r="B1522" s="4">
        <v>7</v>
      </c>
      <c r="C1522" s="13" t="s">
        <v>1853</v>
      </c>
      <c r="D1522" s="29">
        <v>1595381</v>
      </c>
      <c r="E1522" s="29">
        <v>6622890</v>
      </c>
      <c r="F1522" s="23">
        <v>17</v>
      </c>
      <c r="G1522" s="10">
        <v>30</v>
      </c>
      <c r="H1522" s="38">
        <v>0.06</v>
      </c>
      <c r="I1522" s="8">
        <v>59</v>
      </c>
      <c r="J1522" s="8">
        <v>42</v>
      </c>
      <c r="K1522" s="17">
        <v>53.46</v>
      </c>
      <c r="L1522" s="20">
        <f t="shared" si="1788"/>
        <v>17.500016666666667</v>
      </c>
      <c r="M1522" s="20">
        <f t="shared" si="1789"/>
        <v>59.714849999999998</v>
      </c>
      <c r="N1522" s="16">
        <f t="shared" si="1790"/>
        <v>91164.541748055475</v>
      </c>
      <c r="O1522" s="16">
        <f t="shared" si="1791"/>
        <v>110908.59308865383</v>
      </c>
      <c r="P1522" s="22">
        <f t="shared" si="1778"/>
        <v>0.81880156326181985</v>
      </c>
      <c r="Q1522" s="11">
        <f t="shared" si="1779"/>
        <v>7241.8779725182221</v>
      </c>
      <c r="R1522" s="7">
        <f t="shared" si="1782"/>
        <v>1502</v>
      </c>
      <c r="S1522" s="11">
        <f t="shared" si="1780"/>
        <v>7849.3857118905898</v>
      </c>
      <c r="T1522" s="11">
        <f t="shared" si="1781"/>
        <v>10204.201425457768</v>
      </c>
      <c r="AB1522" s="4">
        <f t="shared" si="1792"/>
        <v>0</v>
      </c>
      <c r="AC1522" s="3">
        <f t="shared" si="1793"/>
        <v>17</v>
      </c>
      <c r="AD1522" s="42">
        <f t="shared" si="1794"/>
        <v>30.001000000000001</v>
      </c>
      <c r="AE1522" s="3">
        <f t="shared" si="1795"/>
        <v>59</v>
      </c>
      <c r="AF1522" s="42">
        <f t="shared" si="1796"/>
        <v>42.890999999999998</v>
      </c>
      <c r="AJ1522" s="3" t="s">
        <v>101</v>
      </c>
      <c r="AK1522" s="57" t="s">
        <v>2998</v>
      </c>
      <c r="AL1522" t="s">
        <v>221</v>
      </c>
    </row>
    <row r="1523" spans="1:38" x14ac:dyDescent="0.2">
      <c r="B1523" s="4">
        <v>9</v>
      </c>
      <c r="C1523" s="13" t="s">
        <v>1854</v>
      </c>
      <c r="D1523" s="29">
        <v>1594416</v>
      </c>
      <c r="E1523" s="29">
        <v>6623761</v>
      </c>
      <c r="F1523" s="23">
        <v>17</v>
      </c>
      <c r="G1523" s="10">
        <v>28</v>
      </c>
      <c r="H1523" s="38">
        <v>59.8</v>
      </c>
      <c r="I1523" s="8">
        <v>59</v>
      </c>
      <c r="J1523" s="8">
        <v>43</v>
      </c>
      <c r="K1523" s="17">
        <v>22.4</v>
      </c>
      <c r="L1523" s="20">
        <f t="shared" si="1788"/>
        <v>17.483277777777779</v>
      </c>
      <c r="M1523" s="20">
        <f t="shared" si="1789"/>
        <v>59.722888888888889</v>
      </c>
      <c r="N1523" s="16">
        <f t="shared" si="1790"/>
        <v>91196.629159927412</v>
      </c>
      <c r="O1523" s="16">
        <f t="shared" si="1791"/>
        <v>110908.24846606364</v>
      </c>
      <c r="P1523" s="22">
        <f t="shared" si="1778"/>
        <v>1.2999484605168006</v>
      </c>
      <c r="Q1523" s="11">
        <f t="shared" si="1779"/>
        <v>7243.1779209787392</v>
      </c>
      <c r="R1523" s="7">
        <f t="shared" si="1782"/>
        <v>1503</v>
      </c>
      <c r="S1523" s="11">
        <f t="shared" si="1780"/>
        <v>7845.5712943136314</v>
      </c>
      <c r="T1523" s="11">
        <f t="shared" si="1781"/>
        <v>10199.242682607721</v>
      </c>
      <c r="AB1523" s="4">
        <f t="shared" ref="AB1523" si="1797">SUM(U1523:AA1523)</f>
        <v>0</v>
      </c>
      <c r="AC1523" s="3">
        <f t="shared" si="1793"/>
        <v>17</v>
      </c>
      <c r="AD1523" s="42">
        <f t="shared" si="1794"/>
        <v>28.996666666666666</v>
      </c>
      <c r="AE1523" s="3">
        <f t="shared" si="1795"/>
        <v>59</v>
      </c>
      <c r="AF1523" s="42">
        <f t="shared" si="1796"/>
        <v>43.373333333333335</v>
      </c>
      <c r="AJ1523" s="3">
        <v>9</v>
      </c>
      <c r="AL1523" t="s">
        <v>157</v>
      </c>
    </row>
    <row r="1524" spans="1:38" x14ac:dyDescent="0.2">
      <c r="B1524" s="4">
        <v>8</v>
      </c>
      <c r="C1524" s="13" t="s">
        <v>1855</v>
      </c>
      <c r="D1524" s="29">
        <v>1592115</v>
      </c>
      <c r="E1524" s="29">
        <v>6622888</v>
      </c>
      <c r="F1524" s="23">
        <v>17</v>
      </c>
      <c r="G1524" s="10">
        <v>26</v>
      </c>
      <c r="H1524" s="38">
        <v>31.3</v>
      </c>
      <c r="I1524" s="8">
        <v>59</v>
      </c>
      <c r="J1524" s="8">
        <v>42</v>
      </c>
      <c r="K1524" s="17">
        <v>56</v>
      </c>
      <c r="L1524" s="20">
        <f t="shared" si="1788"/>
        <v>17.442027777777778</v>
      </c>
      <c r="M1524" s="20">
        <f t="shared" si="1789"/>
        <v>59.715555555555554</v>
      </c>
      <c r="N1524" s="16">
        <f t="shared" si="1790"/>
        <v>91280.384384460907</v>
      </c>
      <c r="O1524" s="16">
        <f t="shared" si="1791"/>
        <v>110907.24918130397</v>
      </c>
      <c r="P1524" s="22">
        <f t="shared" si="1778"/>
        <v>2.4610424620473332</v>
      </c>
      <c r="Q1524" s="11">
        <f t="shared" si="1779"/>
        <v>7245.6389634407869</v>
      </c>
      <c r="R1524" s="7">
        <f t="shared" si="1782"/>
        <v>1504</v>
      </c>
      <c r="S1524" s="11">
        <f t="shared" si="1780"/>
        <v>7843.0187715968095</v>
      </c>
      <c r="T1524" s="11">
        <f t="shared" si="1781"/>
        <v>10195.924403075853</v>
      </c>
      <c r="AB1524" s="4">
        <f t="shared" ref="AB1524:AB1526" si="1798">SUM(U1524:AA1524)</f>
        <v>0</v>
      </c>
      <c r="AC1524" s="3">
        <f t="shared" si="1793"/>
        <v>17</v>
      </c>
      <c r="AD1524" s="42">
        <f t="shared" si="1794"/>
        <v>26.521666666666668</v>
      </c>
      <c r="AE1524" s="3">
        <f t="shared" si="1795"/>
        <v>59</v>
      </c>
      <c r="AF1524" s="42">
        <f t="shared" si="1796"/>
        <v>42.93333333333333</v>
      </c>
      <c r="AJ1524" s="3" t="s">
        <v>101</v>
      </c>
      <c r="AL1524" s="13" t="s">
        <v>3049</v>
      </c>
    </row>
    <row r="1525" spans="1:38" x14ac:dyDescent="0.2">
      <c r="B1525" s="4">
        <v>8</v>
      </c>
      <c r="C1525" s="13" t="s">
        <v>1856</v>
      </c>
      <c r="D1525" s="29">
        <v>1592536</v>
      </c>
      <c r="E1525" s="29">
        <v>6619958</v>
      </c>
      <c r="F1525" s="23">
        <v>17</v>
      </c>
      <c r="G1525" s="10">
        <v>26</v>
      </c>
      <c r="H1525" s="38">
        <v>53.6</v>
      </c>
      <c r="I1525" s="8">
        <v>59</v>
      </c>
      <c r="J1525" s="8">
        <v>41</v>
      </c>
      <c r="K1525" s="17">
        <v>21</v>
      </c>
      <c r="L1525" s="20">
        <f t="shared" ref="L1525:L1526" si="1799">(H1525/60+G1525)/60+F1525</f>
        <v>17.448222222222221</v>
      </c>
      <c r="M1525" s="20">
        <f t="shared" ref="M1525:M1526" si="1800">(K1525/60+J1525)/60+I1525</f>
        <v>59.689166666666665</v>
      </c>
      <c r="N1525" s="16">
        <f t="shared" ref="N1525:N1526" si="1801">D1525/L1525</f>
        <v>91272.106677534815</v>
      </c>
      <c r="O1525" s="16">
        <f t="shared" ref="O1525:O1526" si="1802">E1525/M1525</f>
        <v>110907.1942144722</v>
      </c>
      <c r="P1525" s="22">
        <f t="shared" si="1778"/>
        <v>2.9600913837244955</v>
      </c>
      <c r="Q1525" s="11">
        <f t="shared" si="1779"/>
        <v>7248.5990548245118</v>
      </c>
      <c r="R1525" s="7">
        <f t="shared" si="1782"/>
        <v>1505</v>
      </c>
      <c r="S1525" s="11">
        <f t="shared" si="1780"/>
        <v>7841.0094759164813</v>
      </c>
      <c r="T1525" s="11">
        <f t="shared" si="1781"/>
        <v>10193.312318691425</v>
      </c>
      <c r="V1525" s="4">
        <v>9</v>
      </c>
      <c r="AB1525" s="4">
        <f t="shared" si="1798"/>
        <v>9</v>
      </c>
      <c r="AC1525" s="3">
        <f t="shared" ref="AC1525:AC1526" si="1803">F1525</f>
        <v>17</v>
      </c>
      <c r="AD1525" s="42">
        <f t="shared" ref="AD1525:AD1526" si="1804">G1525+H1525/60</f>
        <v>26.893333333333334</v>
      </c>
      <c r="AE1525" s="3">
        <f t="shared" ref="AE1525:AE1526" si="1805">I1525</f>
        <v>59</v>
      </c>
      <c r="AF1525" s="42">
        <f t="shared" ref="AF1525:AF1526" si="1806">J1525+K1525/60</f>
        <v>41.35</v>
      </c>
      <c r="AJ1525" s="3" t="s">
        <v>101</v>
      </c>
      <c r="AL1525" t="s">
        <v>2749</v>
      </c>
    </row>
    <row r="1526" spans="1:38" x14ac:dyDescent="0.2">
      <c r="B1526" s="4">
        <v>9</v>
      </c>
      <c r="C1526" s="13" t="s">
        <v>1857</v>
      </c>
      <c r="D1526" s="8">
        <v>1592225</v>
      </c>
      <c r="E1526" s="8">
        <v>6617825</v>
      </c>
      <c r="F1526" s="23">
        <v>17</v>
      </c>
      <c r="G1526" s="10">
        <v>26</v>
      </c>
      <c r="H1526" s="38">
        <v>30.36</v>
      </c>
      <c r="I1526" s="8">
        <v>59</v>
      </c>
      <c r="J1526" s="8">
        <v>40</v>
      </c>
      <c r="K1526" s="17">
        <v>12.42</v>
      </c>
      <c r="L1526" s="20">
        <f t="shared" si="1799"/>
        <v>17.441766666666666</v>
      </c>
      <c r="M1526" s="20">
        <f t="shared" si="1800"/>
        <v>59.670116666666665</v>
      </c>
      <c r="N1526" s="16">
        <f t="shared" si="1801"/>
        <v>91288.057593554171</v>
      </c>
      <c r="O1526" s="16">
        <f t="shared" si="1802"/>
        <v>110906.85538573608</v>
      </c>
      <c r="P1526" s="22">
        <f t="shared" si="1778"/>
        <v>2.1555532932405082</v>
      </c>
      <c r="Q1526" s="11">
        <f t="shared" si="1779"/>
        <v>7250.7546081177525</v>
      </c>
      <c r="R1526" s="7">
        <f t="shared" si="1782"/>
        <v>1506</v>
      </c>
      <c r="S1526" s="11">
        <f t="shared" si="1780"/>
        <v>7838.1331354685935</v>
      </c>
      <c r="T1526" s="11">
        <f t="shared" si="1781"/>
        <v>10189.573076109173</v>
      </c>
      <c r="U1526" s="4">
        <v>9</v>
      </c>
      <c r="V1526" s="4">
        <v>9</v>
      </c>
      <c r="W1526" s="4">
        <v>9</v>
      </c>
      <c r="AB1526" s="4">
        <f t="shared" si="1798"/>
        <v>27</v>
      </c>
      <c r="AC1526" s="3">
        <f t="shared" si="1803"/>
        <v>17</v>
      </c>
      <c r="AD1526" s="42">
        <f t="shared" si="1804"/>
        <v>26.506</v>
      </c>
      <c r="AE1526" s="3">
        <f t="shared" si="1805"/>
        <v>59</v>
      </c>
      <c r="AF1526" s="42">
        <f t="shared" si="1806"/>
        <v>40.207000000000001</v>
      </c>
      <c r="AJ1526" s="3">
        <v>8</v>
      </c>
      <c r="AK1526" s="3">
        <v>1</v>
      </c>
      <c r="AL1526" t="s">
        <v>363</v>
      </c>
    </row>
    <row r="1527" spans="1:38" x14ac:dyDescent="0.2">
      <c r="B1527" s="4">
        <v>8</v>
      </c>
      <c r="C1527" s="13" t="s">
        <v>1858</v>
      </c>
      <c r="D1527" s="29">
        <v>1592528</v>
      </c>
      <c r="E1527" s="29">
        <v>6616959</v>
      </c>
      <c r="F1527" s="23">
        <v>17</v>
      </c>
      <c r="G1527" s="10">
        <v>26</v>
      </c>
      <c r="H1527" s="38">
        <v>48.3</v>
      </c>
      <c r="I1527" s="8">
        <v>59</v>
      </c>
      <c r="J1527" s="8">
        <v>39</v>
      </c>
      <c r="K1527" s="17">
        <v>44.2</v>
      </c>
      <c r="L1527" s="20">
        <f t="shared" si="1788"/>
        <v>17.446750000000002</v>
      </c>
      <c r="M1527" s="20">
        <f t="shared" si="1789"/>
        <v>59.662277777777774</v>
      </c>
      <c r="N1527" s="16">
        <f t="shared" si="1790"/>
        <v>91279.350022210434</v>
      </c>
      <c r="O1527" s="16">
        <f t="shared" si="1791"/>
        <v>110906.91214716912</v>
      </c>
      <c r="P1527" s="22">
        <f t="shared" si="1778"/>
        <v>0.91747752016057593</v>
      </c>
      <c r="Q1527" s="11">
        <f t="shared" si="1779"/>
        <v>7251.6720856379134</v>
      </c>
      <c r="R1527" s="7">
        <f t="shared" si="1782"/>
        <v>1507</v>
      </c>
      <c r="S1527" s="11">
        <f t="shared" si="1780"/>
        <v>7833.9231290103007</v>
      </c>
      <c r="T1527" s="11">
        <f t="shared" si="1781"/>
        <v>10184.100067713391</v>
      </c>
      <c r="AB1527" s="4">
        <f t="shared" si="1792"/>
        <v>0</v>
      </c>
      <c r="AC1527" s="3">
        <f t="shared" si="1793"/>
        <v>17</v>
      </c>
      <c r="AD1527" s="42">
        <f t="shared" si="1794"/>
        <v>26.805</v>
      </c>
      <c r="AE1527" s="3">
        <f t="shared" si="1795"/>
        <v>59</v>
      </c>
      <c r="AF1527" s="42">
        <f t="shared" si="1796"/>
        <v>39.736666666666665</v>
      </c>
      <c r="AJ1527" s="3" t="s">
        <v>101</v>
      </c>
      <c r="AL1527" s="13" t="s">
        <v>363</v>
      </c>
    </row>
    <row r="1528" spans="1:38" x14ac:dyDescent="0.2">
      <c r="B1528" s="4">
        <v>9</v>
      </c>
      <c r="C1528" s="13" t="s">
        <v>1859</v>
      </c>
      <c r="D1528" s="8">
        <v>1588620</v>
      </c>
      <c r="E1528" s="8">
        <v>6615660</v>
      </c>
      <c r="F1528" s="23">
        <v>17</v>
      </c>
      <c r="G1528" s="10">
        <v>22</v>
      </c>
      <c r="H1528" s="38">
        <v>36.9</v>
      </c>
      <c r="I1528" s="8">
        <v>59</v>
      </c>
      <c r="J1528" s="8">
        <v>39</v>
      </c>
      <c r="K1528" s="17">
        <v>5.28</v>
      </c>
      <c r="L1528" s="20">
        <f t="shared" si="1788"/>
        <v>17.376916666666666</v>
      </c>
      <c r="M1528" s="20">
        <f t="shared" si="1789"/>
        <v>59.651466666666664</v>
      </c>
      <c r="N1528" s="16">
        <f t="shared" si="1790"/>
        <v>91421.282064808198</v>
      </c>
      <c r="O1528" s="16">
        <f t="shared" si="1791"/>
        <v>110905.23619424837</v>
      </c>
      <c r="P1528" s="22">
        <f t="shared" si="1778"/>
        <v>4.1182356659132564</v>
      </c>
      <c r="Q1528" s="11">
        <f t="shared" si="1779"/>
        <v>7255.7903213038262</v>
      </c>
      <c r="R1528" s="7">
        <f t="shared" si="1782"/>
        <v>1508</v>
      </c>
      <c r="S1528" s="11">
        <f t="shared" si="1780"/>
        <v>7833.1741665004174</v>
      </c>
      <c r="T1528" s="11">
        <f t="shared" si="1781"/>
        <v>10183.126416450543</v>
      </c>
      <c r="AB1528" s="4">
        <f t="shared" si="1792"/>
        <v>0</v>
      </c>
      <c r="AC1528" s="3">
        <f t="shared" si="1793"/>
        <v>17</v>
      </c>
      <c r="AD1528" s="42">
        <f t="shared" si="1794"/>
        <v>22.614999999999998</v>
      </c>
      <c r="AE1528" s="3">
        <f t="shared" si="1795"/>
        <v>59</v>
      </c>
      <c r="AF1528" s="42">
        <f t="shared" si="1796"/>
        <v>39.088000000000001</v>
      </c>
      <c r="AJ1528" s="3">
        <v>9</v>
      </c>
      <c r="AK1528" s="3">
        <v>2</v>
      </c>
      <c r="AL1528" t="s">
        <v>2750</v>
      </c>
    </row>
    <row r="1529" spans="1:38" x14ac:dyDescent="0.2">
      <c r="B1529" s="4">
        <v>9</v>
      </c>
      <c r="C1529" s="13" t="s">
        <v>1861</v>
      </c>
      <c r="D1529" s="8">
        <v>1588620</v>
      </c>
      <c r="E1529" s="8">
        <v>6615660</v>
      </c>
      <c r="F1529" s="23">
        <v>17</v>
      </c>
      <c r="G1529" s="10">
        <v>22</v>
      </c>
      <c r="H1529" s="38">
        <v>36.9</v>
      </c>
      <c r="I1529" s="8">
        <v>59</v>
      </c>
      <c r="J1529" s="8">
        <v>39</v>
      </c>
      <c r="K1529" s="17">
        <v>5.28</v>
      </c>
      <c r="L1529" s="20">
        <f t="shared" si="1788"/>
        <v>17.376916666666666</v>
      </c>
      <c r="M1529" s="20">
        <f t="shared" si="1789"/>
        <v>59.651466666666664</v>
      </c>
      <c r="N1529" s="16">
        <f t="shared" si="1790"/>
        <v>91421.282064808198</v>
      </c>
      <c r="O1529" s="16">
        <f t="shared" si="1791"/>
        <v>110905.23619424837</v>
      </c>
      <c r="P1529" s="22">
        <f t="shared" si="1778"/>
        <v>0</v>
      </c>
      <c r="Q1529" s="11">
        <f t="shared" si="1779"/>
        <v>7255.7903213038262</v>
      </c>
      <c r="R1529" s="7">
        <f t="shared" si="1782"/>
        <v>1509</v>
      </c>
      <c r="S1529" s="11">
        <f t="shared" si="1780"/>
        <v>7827.983196211153</v>
      </c>
      <c r="T1529" s="11">
        <f t="shared" si="1781"/>
        <v>10176.378155074499</v>
      </c>
      <c r="AB1529" s="4">
        <f t="shared" si="1792"/>
        <v>0</v>
      </c>
      <c r="AC1529" s="3">
        <f t="shared" si="1793"/>
        <v>17</v>
      </c>
      <c r="AD1529" s="42">
        <f t="shared" si="1794"/>
        <v>22.614999999999998</v>
      </c>
      <c r="AE1529" s="3">
        <f t="shared" si="1795"/>
        <v>59</v>
      </c>
      <c r="AF1529" s="42">
        <f t="shared" si="1796"/>
        <v>39.088000000000001</v>
      </c>
      <c r="AJ1529" s="3">
        <v>9</v>
      </c>
      <c r="AK1529" s="3">
        <v>2</v>
      </c>
      <c r="AL1529" t="s">
        <v>2750</v>
      </c>
    </row>
    <row r="1530" spans="1:38" x14ac:dyDescent="0.2">
      <c r="B1530" s="4">
        <v>8</v>
      </c>
      <c r="C1530" s="13" t="s">
        <v>1860</v>
      </c>
      <c r="D1530" s="29">
        <v>1587813</v>
      </c>
      <c r="E1530" s="29">
        <v>6615542</v>
      </c>
      <c r="F1530" s="23">
        <v>17</v>
      </c>
      <c r="G1530" s="10">
        <v>21</v>
      </c>
      <c r="H1530" s="38">
        <v>45.1</v>
      </c>
      <c r="I1530" s="8">
        <v>59</v>
      </c>
      <c r="J1530" s="8">
        <v>39</v>
      </c>
      <c r="K1530" s="17">
        <v>2.1</v>
      </c>
      <c r="L1530" s="20">
        <f t="shared" si="1788"/>
        <v>17.362527777777778</v>
      </c>
      <c r="M1530" s="20">
        <f t="shared" si="1789"/>
        <v>59.65058333333333</v>
      </c>
      <c r="N1530" s="16">
        <f t="shared" si="1790"/>
        <v>91450.566433779008</v>
      </c>
      <c r="O1530" s="16">
        <f t="shared" si="1791"/>
        <v>110904.90034324896</v>
      </c>
      <c r="P1530" s="22">
        <f t="shared" si="1778"/>
        <v>0.81558138772289301</v>
      </c>
      <c r="Q1530" s="11">
        <f t="shared" si="1779"/>
        <v>7256.6059026915491</v>
      </c>
      <c r="R1530" s="7">
        <f t="shared" si="1782"/>
        <v>1510</v>
      </c>
      <c r="S1530" s="11">
        <f t="shared" si="1780"/>
        <v>7823.6784169416169</v>
      </c>
      <c r="T1530" s="11">
        <f t="shared" si="1781"/>
        <v>10170.781942024103</v>
      </c>
      <c r="W1530" s="4">
        <v>9</v>
      </c>
      <c r="AB1530" s="4">
        <f t="shared" si="1792"/>
        <v>9</v>
      </c>
      <c r="AC1530" s="3">
        <f t="shared" si="1793"/>
        <v>17</v>
      </c>
      <c r="AD1530" s="42">
        <f t="shared" si="1794"/>
        <v>21.751666666666665</v>
      </c>
      <c r="AE1530" s="3">
        <f t="shared" si="1795"/>
        <v>59</v>
      </c>
      <c r="AF1530" s="42">
        <f t="shared" si="1796"/>
        <v>39.034999999999997</v>
      </c>
      <c r="AJ1530" s="3">
        <v>8</v>
      </c>
      <c r="AL1530" t="s">
        <v>555</v>
      </c>
    </row>
    <row r="1531" spans="1:38" x14ac:dyDescent="0.2">
      <c r="B1531" s="4">
        <v>9</v>
      </c>
      <c r="C1531" s="13" t="s">
        <v>1862</v>
      </c>
      <c r="D1531" s="8">
        <v>1585210</v>
      </c>
      <c r="E1531" s="8">
        <v>6609380</v>
      </c>
      <c r="F1531" s="23">
        <v>17</v>
      </c>
      <c r="G1531" s="10">
        <v>18</v>
      </c>
      <c r="H1531" s="38">
        <v>50.1</v>
      </c>
      <c r="I1531" s="8">
        <v>59</v>
      </c>
      <c r="J1531" s="8">
        <v>35</v>
      </c>
      <c r="K1531" s="17">
        <v>45</v>
      </c>
      <c r="L1531" s="20">
        <f t="shared" si="1788"/>
        <v>17.313916666666668</v>
      </c>
      <c r="M1531" s="20">
        <f t="shared" si="1789"/>
        <v>59.595833333333331</v>
      </c>
      <c r="N1531" s="16">
        <f t="shared" si="1790"/>
        <v>91556.984506682958</v>
      </c>
      <c r="O1531" s="16">
        <f t="shared" si="1791"/>
        <v>110903.39089701461</v>
      </c>
      <c r="P1531" s="22">
        <f t="shared" si="1778"/>
        <v>6.6892341116154697</v>
      </c>
      <c r="Q1531" s="11">
        <f t="shared" si="1779"/>
        <v>7263.2951368031645</v>
      </c>
      <c r="R1531" s="7">
        <f t="shared" si="1782"/>
        <v>1511</v>
      </c>
      <c r="S1531" s="11">
        <f t="shared" si="1780"/>
        <v>7825.7077979586711</v>
      </c>
      <c r="T1531" s="11">
        <f t="shared" si="1781"/>
        <v>10173.420137346273</v>
      </c>
      <c r="AB1531" s="4">
        <f t="shared" si="1792"/>
        <v>0</v>
      </c>
      <c r="AC1531" s="3">
        <f t="shared" si="1793"/>
        <v>17</v>
      </c>
      <c r="AD1531" s="42">
        <f t="shared" si="1794"/>
        <v>18.835000000000001</v>
      </c>
      <c r="AE1531" s="3">
        <f t="shared" si="1795"/>
        <v>59</v>
      </c>
      <c r="AF1531" s="42">
        <f t="shared" si="1796"/>
        <v>35.75</v>
      </c>
      <c r="AJ1531" s="3">
        <v>9</v>
      </c>
      <c r="AK1531" s="3">
        <v>1</v>
      </c>
      <c r="AL1531" t="s">
        <v>567</v>
      </c>
    </row>
    <row r="1532" spans="1:38" x14ac:dyDescent="0.2">
      <c r="B1532" s="4">
        <v>8</v>
      </c>
      <c r="C1532" s="13" t="s">
        <v>1863</v>
      </c>
      <c r="D1532" s="29">
        <v>1586273</v>
      </c>
      <c r="E1532" s="29">
        <v>6607613</v>
      </c>
      <c r="F1532" s="23">
        <v>17</v>
      </c>
      <c r="G1532" s="10">
        <v>19</v>
      </c>
      <c r="H1532" s="38">
        <v>55.3</v>
      </c>
      <c r="I1532" s="8">
        <v>59</v>
      </c>
      <c r="J1532" s="8">
        <v>34</v>
      </c>
      <c r="K1532" s="17">
        <v>47.1</v>
      </c>
      <c r="L1532" s="20">
        <f t="shared" ref="L1532:L1564" si="1807">(H1532/60+G1532)/60+F1532</f>
        <v>17.332027777777778</v>
      </c>
      <c r="M1532" s="20">
        <f t="shared" ref="M1532:M1564" si="1808">(K1532/60+J1532)/60+I1532</f>
        <v>59.579749999999997</v>
      </c>
      <c r="N1532" s="16">
        <f t="shared" ref="N1532:N1564" si="1809">D1532/L1532</f>
        <v>91522.643532445552</v>
      </c>
      <c r="O1532" s="16">
        <f t="shared" ref="O1532:O1564" si="1810">E1532/M1532</f>
        <v>110903.67112987215</v>
      </c>
      <c r="P1532" s="22">
        <f t="shared" si="1778"/>
        <v>2.0621003855292788</v>
      </c>
      <c r="Q1532" s="11">
        <f t="shared" si="1779"/>
        <v>7265.3572371886939</v>
      </c>
      <c r="R1532" s="7">
        <f t="shared" si="1782"/>
        <v>1512</v>
      </c>
      <c r="S1532" s="11">
        <f t="shared" si="1780"/>
        <v>7822.7523691423239</v>
      </c>
      <c r="T1532" s="11">
        <f t="shared" si="1781"/>
        <v>10169.578079885021</v>
      </c>
      <c r="V1532" s="4">
        <v>9</v>
      </c>
      <c r="W1532" s="4">
        <v>9</v>
      </c>
      <c r="AB1532" s="4">
        <f>SUM(U1532:AA1532)+10</f>
        <v>28</v>
      </c>
      <c r="AC1532" s="3">
        <f t="shared" ref="AC1532:AC1564" si="1811">F1532</f>
        <v>17</v>
      </c>
      <c r="AD1532" s="42">
        <f t="shared" ref="AD1532:AD1564" si="1812">G1532+H1532/60</f>
        <v>19.921666666666667</v>
      </c>
      <c r="AE1532" s="3">
        <f t="shared" ref="AE1532:AE1564" si="1813">I1532</f>
        <v>59</v>
      </c>
      <c r="AF1532" s="42">
        <f t="shared" ref="AF1532:AF1564" si="1814">J1532+K1532/60</f>
        <v>34.784999999999997</v>
      </c>
      <c r="AJ1532" s="3">
        <v>9</v>
      </c>
      <c r="AL1532" t="s">
        <v>2751</v>
      </c>
    </row>
    <row r="1533" spans="1:38" x14ac:dyDescent="0.2">
      <c r="A1533" s="4">
        <v>1</v>
      </c>
      <c r="B1533" s="4">
        <v>9</v>
      </c>
      <c r="C1533" s="13" t="s">
        <v>1865</v>
      </c>
      <c r="D1533" s="8">
        <v>1585960</v>
      </c>
      <c r="E1533" s="8">
        <v>6607020</v>
      </c>
      <c r="F1533" s="23">
        <v>17</v>
      </c>
      <c r="G1533" s="10">
        <v>19</v>
      </c>
      <c r="H1533" s="38">
        <v>34.44</v>
      </c>
      <c r="I1533" s="8">
        <v>59</v>
      </c>
      <c r="J1533" s="8">
        <v>34</v>
      </c>
      <c r="K1533" s="17">
        <v>28.2</v>
      </c>
      <c r="L1533" s="20">
        <f t="shared" si="1807"/>
        <v>17.326233333333334</v>
      </c>
      <c r="M1533" s="20">
        <f t="shared" si="1808"/>
        <v>59.5745</v>
      </c>
      <c r="N1533" s="16">
        <f t="shared" si="1809"/>
        <v>91535.186528327948</v>
      </c>
      <c r="O1533" s="16">
        <f t="shared" si="1810"/>
        <v>110903.49058741576</v>
      </c>
      <c r="P1533" s="22">
        <f t="shared" si="1778"/>
        <v>0.67053560680995905</v>
      </c>
      <c r="Q1533" s="11">
        <f t="shared" si="1779"/>
        <v>7266.0277727955036</v>
      </c>
      <c r="R1533" s="7">
        <f t="shared" si="1782"/>
        <v>1513</v>
      </c>
      <c r="S1533" s="11">
        <f t="shared" si="1780"/>
        <v>7818.3035123007794</v>
      </c>
      <c r="T1533" s="11">
        <f t="shared" si="1781"/>
        <v>10163.794565991013</v>
      </c>
      <c r="AB1533" s="4">
        <f t="shared" ref="AB1533:AB1564" si="1815">SUM(U1533:AA1533)</f>
        <v>0</v>
      </c>
      <c r="AC1533" s="3">
        <f t="shared" si="1811"/>
        <v>17</v>
      </c>
      <c r="AD1533" s="42">
        <f t="shared" si="1812"/>
        <v>19.574000000000002</v>
      </c>
      <c r="AE1533" s="3">
        <f t="shared" si="1813"/>
        <v>59</v>
      </c>
      <c r="AF1533" s="42">
        <f t="shared" si="1814"/>
        <v>34.47</v>
      </c>
      <c r="AJ1533" s="3">
        <v>9</v>
      </c>
      <c r="AK1533" s="3">
        <v>1</v>
      </c>
      <c r="AL1533" t="s">
        <v>2752</v>
      </c>
    </row>
    <row r="1534" spans="1:38" x14ac:dyDescent="0.2">
      <c r="A1534" s="4">
        <v>1</v>
      </c>
      <c r="B1534" s="4">
        <v>9</v>
      </c>
      <c r="C1534" s="13" t="s">
        <v>1864</v>
      </c>
      <c r="D1534" s="8">
        <v>1585960</v>
      </c>
      <c r="E1534" s="8">
        <v>6607020</v>
      </c>
      <c r="F1534" s="23">
        <v>17</v>
      </c>
      <c r="G1534" s="10">
        <v>19</v>
      </c>
      <c r="H1534" s="38">
        <v>34.44</v>
      </c>
      <c r="I1534" s="8">
        <v>59</v>
      </c>
      <c r="J1534" s="8">
        <v>34</v>
      </c>
      <c r="K1534" s="17">
        <v>28.2</v>
      </c>
      <c r="L1534" s="20">
        <f t="shared" si="1807"/>
        <v>17.326233333333334</v>
      </c>
      <c r="M1534" s="20">
        <f t="shared" si="1808"/>
        <v>59.5745</v>
      </c>
      <c r="N1534" s="16">
        <f t="shared" si="1809"/>
        <v>91535.186528327948</v>
      </c>
      <c r="O1534" s="16">
        <f t="shared" si="1810"/>
        <v>110903.49058741576</v>
      </c>
      <c r="P1534" s="22">
        <f t="shared" si="1778"/>
        <v>0</v>
      </c>
      <c r="Q1534" s="11">
        <f t="shared" si="1779"/>
        <v>7266.0277727955036</v>
      </c>
      <c r="R1534" s="7">
        <f t="shared" si="1782"/>
        <v>1514</v>
      </c>
      <c r="S1534" s="11">
        <f t="shared" si="1780"/>
        <v>7813.1395073388903</v>
      </c>
      <c r="T1534" s="11">
        <f t="shared" si="1781"/>
        <v>10157.081359540558</v>
      </c>
      <c r="AB1534" s="4">
        <f t="shared" si="1815"/>
        <v>0</v>
      </c>
      <c r="AC1534" s="3">
        <f t="shared" si="1811"/>
        <v>17</v>
      </c>
      <c r="AD1534" s="42">
        <f t="shared" si="1812"/>
        <v>19.574000000000002</v>
      </c>
      <c r="AE1534" s="3">
        <f t="shared" si="1813"/>
        <v>59</v>
      </c>
      <c r="AF1534" s="42">
        <f t="shared" si="1814"/>
        <v>34.47</v>
      </c>
      <c r="AJ1534" s="3">
        <v>9</v>
      </c>
      <c r="AK1534" s="3">
        <v>1</v>
      </c>
      <c r="AL1534" t="s">
        <v>2753</v>
      </c>
    </row>
    <row r="1535" spans="1:38" x14ac:dyDescent="0.2">
      <c r="B1535" s="4">
        <v>9</v>
      </c>
      <c r="C1535" s="13" t="s">
        <v>1867</v>
      </c>
      <c r="D1535" s="8">
        <v>1585750</v>
      </c>
      <c r="E1535" s="8">
        <v>6606300</v>
      </c>
      <c r="F1535" s="23">
        <v>17</v>
      </c>
      <c r="G1535" s="10">
        <v>19</v>
      </c>
      <c r="H1535" s="38">
        <v>20.04</v>
      </c>
      <c r="I1535" s="8">
        <v>59</v>
      </c>
      <c r="J1535" s="8">
        <v>34</v>
      </c>
      <c r="K1535" s="17">
        <v>5.0999999999999996</v>
      </c>
      <c r="L1535" s="20">
        <f t="shared" si="1807"/>
        <v>17.322233333333333</v>
      </c>
      <c r="M1535" s="20">
        <f t="shared" si="1808"/>
        <v>59.568083333333334</v>
      </c>
      <c r="N1535" s="16">
        <f t="shared" si="1809"/>
        <v>91544.200420654</v>
      </c>
      <c r="O1535" s="16">
        <f t="shared" si="1810"/>
        <v>110903.35008820439</v>
      </c>
      <c r="P1535" s="22">
        <f t="shared" si="1778"/>
        <v>0.75</v>
      </c>
      <c r="Q1535" s="11">
        <f t="shared" si="1779"/>
        <v>7266.7777727955036</v>
      </c>
      <c r="R1535" s="7">
        <f t="shared" si="1782"/>
        <v>1515</v>
      </c>
      <c r="S1535" s="11">
        <f t="shared" si="1780"/>
        <v>7808.7882601393267</v>
      </c>
      <c r="T1535" s="11">
        <f t="shared" si="1781"/>
        <v>10151.424738181126</v>
      </c>
      <c r="AB1535" s="4">
        <f t="shared" si="1815"/>
        <v>0</v>
      </c>
      <c r="AC1535" s="3">
        <f t="shared" si="1811"/>
        <v>17</v>
      </c>
      <c r="AD1535" s="42">
        <f t="shared" si="1812"/>
        <v>19.334</v>
      </c>
      <c r="AE1535" s="3">
        <f t="shared" si="1813"/>
        <v>59</v>
      </c>
      <c r="AF1535" s="42">
        <f t="shared" si="1814"/>
        <v>34.085000000000001</v>
      </c>
      <c r="AJ1535" s="3">
        <v>9</v>
      </c>
      <c r="AK1535" s="57" t="s">
        <v>2296</v>
      </c>
      <c r="AL1535" t="s">
        <v>88</v>
      </c>
    </row>
    <row r="1536" spans="1:38" x14ac:dyDescent="0.2">
      <c r="B1536" s="4">
        <v>9</v>
      </c>
      <c r="C1536" s="13" t="s">
        <v>1866</v>
      </c>
      <c r="D1536" s="8">
        <v>1585750</v>
      </c>
      <c r="E1536" s="8">
        <v>6606300</v>
      </c>
      <c r="F1536" s="23">
        <v>17</v>
      </c>
      <c r="G1536" s="10">
        <v>19</v>
      </c>
      <c r="H1536" s="38">
        <v>20.04</v>
      </c>
      <c r="I1536" s="8">
        <v>59</v>
      </c>
      <c r="J1536" s="8">
        <v>34</v>
      </c>
      <c r="K1536" s="17">
        <v>5.0999999999999996</v>
      </c>
      <c r="L1536" s="20">
        <f t="shared" si="1807"/>
        <v>17.322233333333333</v>
      </c>
      <c r="M1536" s="20">
        <f t="shared" si="1808"/>
        <v>59.568083333333334</v>
      </c>
      <c r="N1536" s="16">
        <f t="shared" si="1809"/>
        <v>91544.200420654</v>
      </c>
      <c r="O1536" s="16">
        <f t="shared" si="1810"/>
        <v>110903.35008820439</v>
      </c>
      <c r="P1536" s="22">
        <f t="shared" si="1778"/>
        <v>0</v>
      </c>
      <c r="Q1536" s="11">
        <f t="shared" si="1779"/>
        <v>7266.7777727955036</v>
      </c>
      <c r="R1536" s="7">
        <f t="shared" si="1782"/>
        <v>1516</v>
      </c>
      <c r="S1536" s="11">
        <f t="shared" si="1780"/>
        <v>7803.6373444004475</v>
      </c>
      <c r="T1536" s="11">
        <f t="shared" si="1781"/>
        <v>10144.728547720582</v>
      </c>
      <c r="AB1536" s="4">
        <f t="shared" si="1815"/>
        <v>0</v>
      </c>
      <c r="AC1536" s="3">
        <f t="shared" si="1811"/>
        <v>17</v>
      </c>
      <c r="AD1536" s="42">
        <f t="shared" si="1812"/>
        <v>19.334</v>
      </c>
      <c r="AE1536" s="3">
        <f t="shared" si="1813"/>
        <v>59</v>
      </c>
      <c r="AF1536" s="42">
        <f t="shared" si="1814"/>
        <v>34.085000000000001</v>
      </c>
      <c r="AJ1536" s="3">
        <v>9</v>
      </c>
      <c r="AK1536" s="57" t="s">
        <v>2296</v>
      </c>
      <c r="AL1536" t="s">
        <v>88</v>
      </c>
    </row>
    <row r="1537" spans="1:38" x14ac:dyDescent="0.2">
      <c r="B1537" s="4">
        <v>7</v>
      </c>
      <c r="C1537" s="13" t="s">
        <v>1868</v>
      </c>
      <c r="D1537" s="29">
        <v>1587201</v>
      </c>
      <c r="E1537" s="29">
        <v>6603376</v>
      </c>
      <c r="F1537" s="23">
        <v>17</v>
      </c>
      <c r="G1537" s="10">
        <v>20</v>
      </c>
      <c r="H1537" s="38">
        <v>48.1</v>
      </c>
      <c r="I1537" s="8">
        <v>59</v>
      </c>
      <c r="J1537" s="8">
        <v>32</v>
      </c>
      <c r="K1537" s="17">
        <v>29.5</v>
      </c>
      <c r="L1537" s="20">
        <f t="shared" si="1807"/>
        <v>17.346694444444445</v>
      </c>
      <c r="M1537" s="20">
        <f t="shared" si="1808"/>
        <v>59.54152777777778</v>
      </c>
      <c r="N1537" s="16">
        <f t="shared" si="1809"/>
        <v>91498.758168783359</v>
      </c>
      <c r="O1537" s="16">
        <f t="shared" si="1810"/>
        <v>110903.70446397123</v>
      </c>
      <c r="P1537" s="22">
        <f t="shared" si="1778"/>
        <v>3.2642268609886784</v>
      </c>
      <c r="Q1537" s="11">
        <f t="shared" si="1779"/>
        <v>7270.0419996564924</v>
      </c>
      <c r="R1537" s="7">
        <f t="shared" si="1782"/>
        <v>1517</v>
      </c>
      <c r="S1537" s="11">
        <f t="shared" si="1780"/>
        <v>7801.9962923142848</v>
      </c>
      <c r="T1537" s="11">
        <f t="shared" si="1781"/>
        <v>10142.595180008571</v>
      </c>
      <c r="AB1537" s="4">
        <f t="shared" si="1815"/>
        <v>0</v>
      </c>
      <c r="AC1537" s="3">
        <f t="shared" si="1811"/>
        <v>17</v>
      </c>
      <c r="AD1537" s="42">
        <f t="shared" si="1812"/>
        <v>20.801666666666666</v>
      </c>
      <c r="AE1537" s="3">
        <f t="shared" si="1813"/>
        <v>59</v>
      </c>
      <c r="AF1537" s="42">
        <f t="shared" si="1814"/>
        <v>32.491666666666667</v>
      </c>
      <c r="AJ1537" s="3" t="s">
        <v>101</v>
      </c>
      <c r="AL1537" t="s">
        <v>573</v>
      </c>
    </row>
    <row r="1538" spans="1:38" x14ac:dyDescent="0.2">
      <c r="B1538" s="4">
        <v>8</v>
      </c>
      <c r="C1538" s="13" t="s">
        <v>1869</v>
      </c>
      <c r="D1538" s="29">
        <v>1587600</v>
      </c>
      <c r="E1538" s="29">
        <v>6602782</v>
      </c>
      <c r="F1538" s="23">
        <v>17</v>
      </c>
      <c r="G1538" s="10">
        <v>20</v>
      </c>
      <c r="H1538" s="38">
        <v>53.52</v>
      </c>
      <c r="I1538" s="8">
        <v>59</v>
      </c>
      <c r="J1538" s="8">
        <v>32</v>
      </c>
      <c r="K1538" s="17">
        <v>10.26</v>
      </c>
      <c r="L1538" s="20">
        <f t="shared" si="1807"/>
        <v>17.348199999999999</v>
      </c>
      <c r="M1538" s="20">
        <f t="shared" si="1808"/>
        <v>59.536183333333334</v>
      </c>
      <c r="N1538" s="16">
        <f t="shared" si="1809"/>
        <v>91513.816995423171</v>
      </c>
      <c r="O1538" s="16">
        <f t="shared" si="1810"/>
        <v>110903.68294238993</v>
      </c>
      <c r="P1538" s="22">
        <f t="shared" si="1778"/>
        <v>0.71556760686884091</v>
      </c>
      <c r="Q1538" s="11">
        <f t="shared" si="1779"/>
        <v>7270.7575672633611</v>
      </c>
      <c r="R1538" s="7">
        <f t="shared" si="1782"/>
        <v>1518</v>
      </c>
      <c r="S1538" s="11">
        <f t="shared" si="1780"/>
        <v>7797.6240576447635</v>
      </c>
      <c r="T1538" s="11">
        <f t="shared" si="1781"/>
        <v>10136.911274938193</v>
      </c>
      <c r="AB1538" s="4">
        <f t="shared" si="1815"/>
        <v>0</v>
      </c>
      <c r="AC1538" s="3">
        <f t="shared" si="1811"/>
        <v>17</v>
      </c>
      <c r="AD1538" s="42">
        <f t="shared" si="1812"/>
        <v>20.891999999999999</v>
      </c>
      <c r="AE1538" s="3">
        <f t="shared" si="1813"/>
        <v>59</v>
      </c>
      <c r="AF1538" s="42">
        <f t="shared" si="1814"/>
        <v>32.170999999999999</v>
      </c>
      <c r="AJ1538" s="3">
        <v>9</v>
      </c>
      <c r="AL1538" t="s">
        <v>2754</v>
      </c>
    </row>
    <row r="1539" spans="1:38" x14ac:dyDescent="0.2">
      <c r="B1539" s="4">
        <v>8</v>
      </c>
      <c r="C1539" s="13" t="s">
        <v>1870</v>
      </c>
      <c r="D1539" s="29">
        <v>1588905</v>
      </c>
      <c r="E1539" s="29">
        <v>6600300</v>
      </c>
      <c r="F1539" s="23">
        <v>17</v>
      </c>
      <c r="G1539" s="10">
        <v>22</v>
      </c>
      <c r="H1539" s="38">
        <v>31.9</v>
      </c>
      <c r="I1539" s="8">
        <v>59</v>
      </c>
      <c r="J1539" s="8">
        <v>30</v>
      </c>
      <c r="K1539" s="17">
        <v>48.9</v>
      </c>
      <c r="L1539" s="20">
        <f t="shared" si="1807"/>
        <v>17.375527777777776</v>
      </c>
      <c r="M1539" s="20">
        <f t="shared" si="1808"/>
        <v>59.513583333333337</v>
      </c>
      <c r="N1539" s="16">
        <f t="shared" si="1809"/>
        <v>91444.992078577954</v>
      </c>
      <c r="O1539" s="16">
        <f t="shared" si="1810"/>
        <v>110904.09332323293</v>
      </c>
      <c r="P1539" s="22">
        <f t="shared" si="1778"/>
        <v>2.8041663645368833</v>
      </c>
      <c r="Q1539" s="11">
        <f t="shared" si="1779"/>
        <v>7273.5617336278983</v>
      </c>
      <c r="R1539" s="7">
        <f t="shared" si="1782"/>
        <v>1519</v>
      </c>
      <c r="S1539" s="11">
        <f t="shared" si="1780"/>
        <v>7795.4960515774983</v>
      </c>
      <c r="T1539" s="11">
        <f t="shared" si="1781"/>
        <v>10134.144867050749</v>
      </c>
      <c r="V1539" s="4">
        <v>9</v>
      </c>
      <c r="AB1539" s="4">
        <f>SUM(U1539:AA1539)+30</f>
        <v>39</v>
      </c>
      <c r="AC1539" s="3">
        <f t="shared" si="1811"/>
        <v>17</v>
      </c>
      <c r="AD1539" s="42">
        <f t="shared" si="1812"/>
        <v>22.531666666666666</v>
      </c>
      <c r="AE1539" s="3">
        <f t="shared" si="1813"/>
        <v>59</v>
      </c>
      <c r="AF1539" s="42">
        <f t="shared" si="1814"/>
        <v>30.815000000000001</v>
      </c>
      <c r="AJ1539" s="3">
        <v>8</v>
      </c>
      <c r="AL1539" t="s">
        <v>2755</v>
      </c>
    </row>
    <row r="1540" spans="1:38" x14ac:dyDescent="0.2">
      <c r="B1540" s="4">
        <v>9</v>
      </c>
      <c r="C1540" s="13" t="s">
        <v>1871</v>
      </c>
      <c r="D1540" s="8">
        <v>1586225</v>
      </c>
      <c r="E1540" s="8">
        <v>6598175</v>
      </c>
      <c r="F1540" s="23">
        <v>17</v>
      </c>
      <c r="G1540" s="10">
        <v>19</v>
      </c>
      <c r="H1540" s="38">
        <v>38.4</v>
      </c>
      <c r="I1540" s="8">
        <v>59</v>
      </c>
      <c r="J1540" s="8">
        <v>29</v>
      </c>
      <c r="K1540" s="17">
        <v>42.24</v>
      </c>
      <c r="L1540" s="20">
        <f t="shared" si="1807"/>
        <v>17.327333333333332</v>
      </c>
      <c r="M1540" s="20">
        <f t="shared" si="1808"/>
        <v>59.495066666666666</v>
      </c>
      <c r="N1540" s="16">
        <f t="shared" si="1809"/>
        <v>91544.669308606826</v>
      </c>
      <c r="O1540" s="16">
        <f t="shared" si="1810"/>
        <v>110902.8927888699</v>
      </c>
      <c r="P1540" s="22">
        <f t="shared" si="1778"/>
        <v>3.4202375648483834</v>
      </c>
      <c r="Q1540" s="11">
        <f t="shared" si="1779"/>
        <v>7276.9819711927466</v>
      </c>
      <c r="R1540" s="7">
        <f t="shared" si="1782"/>
        <v>1520</v>
      </c>
      <c r="S1540" s="11">
        <f t="shared" si="1780"/>
        <v>7794.0306901985477</v>
      </c>
      <c r="T1540" s="11">
        <f t="shared" si="1781"/>
        <v>10132.239897258112</v>
      </c>
      <c r="AB1540" s="4">
        <f t="shared" si="1815"/>
        <v>0</v>
      </c>
      <c r="AC1540" s="3">
        <f t="shared" si="1811"/>
        <v>17</v>
      </c>
      <c r="AD1540" s="42">
        <f t="shared" si="1812"/>
        <v>19.64</v>
      </c>
      <c r="AE1540" s="3">
        <f t="shared" si="1813"/>
        <v>59</v>
      </c>
      <c r="AF1540" s="42">
        <f t="shared" si="1814"/>
        <v>29.704000000000001</v>
      </c>
      <c r="AJ1540" s="3">
        <v>9</v>
      </c>
      <c r="AK1540" s="3">
        <v>1</v>
      </c>
      <c r="AL1540" t="s">
        <v>280</v>
      </c>
    </row>
    <row r="1541" spans="1:38" x14ac:dyDescent="0.2">
      <c r="B1541" s="4">
        <v>9</v>
      </c>
      <c r="C1541" s="13" t="s">
        <v>1872</v>
      </c>
      <c r="D1541" s="8">
        <v>1584310</v>
      </c>
      <c r="E1541" s="8">
        <v>6599900</v>
      </c>
      <c r="F1541" s="23">
        <v>17</v>
      </c>
      <c r="G1541" s="10">
        <v>17</v>
      </c>
      <c r="H1541" s="38">
        <v>39.24</v>
      </c>
      <c r="I1541" s="8">
        <v>59</v>
      </c>
      <c r="J1541" s="8">
        <v>30</v>
      </c>
      <c r="K1541" s="17">
        <v>39.42</v>
      </c>
      <c r="L1541" s="20">
        <f t="shared" si="1807"/>
        <v>17.294233333333334</v>
      </c>
      <c r="M1541" s="20">
        <f t="shared" si="1808"/>
        <v>59.510950000000001</v>
      </c>
      <c r="N1541" s="16">
        <f t="shared" si="1809"/>
        <v>91609.149099796268</v>
      </c>
      <c r="O1541" s="16">
        <f t="shared" si="1810"/>
        <v>110902.27932842611</v>
      </c>
      <c r="P1541" s="22">
        <f t="shared" si="1778"/>
        <v>2.5773726932673124</v>
      </c>
      <c r="Q1541" s="11">
        <f t="shared" si="1779"/>
        <v>7279.5593438860142</v>
      </c>
      <c r="R1541" s="7">
        <f t="shared" si="1782"/>
        <v>1521</v>
      </c>
      <c r="S1541" s="11">
        <f t="shared" si="1780"/>
        <v>7791.6650965459776</v>
      </c>
      <c r="T1541" s="11">
        <f t="shared" si="1781"/>
        <v>10129.164625509771</v>
      </c>
      <c r="AB1541" s="4">
        <f t="shared" si="1815"/>
        <v>0</v>
      </c>
      <c r="AC1541" s="3">
        <f t="shared" si="1811"/>
        <v>17</v>
      </c>
      <c r="AD1541" s="42">
        <f t="shared" si="1812"/>
        <v>17.654</v>
      </c>
      <c r="AE1541" s="3">
        <f t="shared" si="1813"/>
        <v>59</v>
      </c>
      <c r="AF1541" s="42">
        <f t="shared" si="1814"/>
        <v>30.657</v>
      </c>
      <c r="AJ1541" s="3">
        <v>9</v>
      </c>
      <c r="AK1541" s="3">
        <v>1</v>
      </c>
      <c r="AL1541" t="s">
        <v>2756</v>
      </c>
    </row>
    <row r="1542" spans="1:38" x14ac:dyDescent="0.2">
      <c r="B1542" s="4">
        <v>9</v>
      </c>
      <c r="C1542" s="13" t="s">
        <v>1873</v>
      </c>
      <c r="D1542" s="8">
        <v>1583020</v>
      </c>
      <c r="E1542" s="8">
        <v>6601160</v>
      </c>
      <c r="F1542" s="23">
        <v>17</v>
      </c>
      <c r="G1542" s="10">
        <v>16</v>
      </c>
      <c r="H1542" s="38">
        <v>19.02</v>
      </c>
      <c r="I1542" s="8">
        <v>59</v>
      </c>
      <c r="J1542" s="8">
        <v>31</v>
      </c>
      <c r="K1542" s="17">
        <v>21.06</v>
      </c>
      <c r="L1542" s="20">
        <f t="shared" si="1807"/>
        <v>17.27195</v>
      </c>
      <c r="M1542" s="20">
        <f t="shared" si="1808"/>
        <v>59.522516666666668</v>
      </c>
      <c r="N1542" s="16">
        <f t="shared" si="1809"/>
        <v>91652.650685070301</v>
      </c>
      <c r="O1542" s="16">
        <f t="shared" si="1810"/>
        <v>110901.89678919826</v>
      </c>
      <c r="P1542" s="22">
        <f t="shared" si="1778"/>
        <v>1.8032470712578463</v>
      </c>
      <c r="Q1542" s="11">
        <f t="shared" si="1779"/>
        <v>7281.362590957272</v>
      </c>
      <c r="R1542" s="7">
        <f t="shared" si="1782"/>
        <v>1522</v>
      </c>
      <c r="S1542" s="11">
        <f t="shared" si="1780"/>
        <v>7788.4745716678308</v>
      </c>
      <c r="T1542" s="11">
        <f t="shared" si="1781"/>
        <v>10125.016943168181</v>
      </c>
      <c r="AA1542" s="4">
        <v>9</v>
      </c>
      <c r="AB1542" s="4">
        <f>SUM(U1542:AA1542)+AB1543</f>
        <v>9</v>
      </c>
      <c r="AC1542" s="3">
        <f t="shared" si="1811"/>
        <v>17</v>
      </c>
      <c r="AD1542" s="42">
        <f t="shared" si="1812"/>
        <v>16.317</v>
      </c>
      <c r="AE1542" s="3">
        <f t="shared" si="1813"/>
        <v>59</v>
      </c>
      <c r="AF1542" s="42">
        <f t="shared" si="1814"/>
        <v>31.350999999999999</v>
      </c>
      <c r="AJ1542" s="3">
        <v>9</v>
      </c>
      <c r="AL1542" t="s">
        <v>2757</v>
      </c>
    </row>
    <row r="1543" spans="1:38" x14ac:dyDescent="0.2">
      <c r="B1543" s="4">
        <v>9</v>
      </c>
      <c r="C1543" s="13" t="s">
        <v>2758</v>
      </c>
      <c r="D1543" s="8">
        <v>1583020</v>
      </c>
      <c r="E1543" s="8">
        <v>6601160</v>
      </c>
      <c r="F1543" s="23">
        <v>17</v>
      </c>
      <c r="G1543" s="10">
        <v>16</v>
      </c>
      <c r="H1543" s="38">
        <v>19.02</v>
      </c>
      <c r="I1543" s="8">
        <v>59</v>
      </c>
      <c r="J1543" s="8">
        <v>31</v>
      </c>
      <c r="K1543" s="17">
        <v>21.06</v>
      </c>
      <c r="L1543" s="20">
        <f t="shared" ref="L1543" si="1816">(H1543/60+G1543)/60+F1543</f>
        <v>17.27195</v>
      </c>
      <c r="M1543" s="20">
        <f t="shared" ref="M1543" si="1817">(K1543/60+J1543)/60+I1543</f>
        <v>59.522516666666668</v>
      </c>
      <c r="N1543" s="16">
        <f t="shared" ref="N1543" si="1818">D1543/L1543</f>
        <v>91652.650685070301</v>
      </c>
      <c r="O1543" s="16">
        <f t="shared" ref="O1543" si="1819">E1543/M1543</f>
        <v>110901.89678919826</v>
      </c>
      <c r="P1543" s="22">
        <f t="shared" si="1778"/>
        <v>0</v>
      </c>
      <c r="Q1543" s="11">
        <f t="shared" si="1779"/>
        <v>7281.362590957272</v>
      </c>
      <c r="R1543" s="7">
        <f t="shared" si="1782"/>
        <v>1523</v>
      </c>
      <c r="S1543" s="11">
        <f t="shared" si="1780"/>
        <v>7783.3606684690994</v>
      </c>
      <c r="T1543" s="11">
        <f t="shared" si="1781"/>
        <v>10118.36886900983</v>
      </c>
      <c r="AA1543" s="4">
        <v>0</v>
      </c>
      <c r="AB1543" s="4">
        <f t="shared" ref="AB1543" si="1820">SUM(U1543:AA1543)</f>
        <v>0</v>
      </c>
      <c r="AC1543" s="3">
        <f t="shared" ref="AC1543:AC1544" si="1821">F1543</f>
        <v>17</v>
      </c>
      <c r="AD1543" s="42">
        <f t="shared" ref="AD1543:AD1544" si="1822">G1543+H1543/60</f>
        <v>16.317</v>
      </c>
      <c r="AE1543" s="3">
        <f t="shared" ref="AE1543:AE1544" si="1823">I1543</f>
        <v>59</v>
      </c>
      <c r="AF1543" s="42">
        <f t="shared" ref="AF1543:AF1544" si="1824">J1543+K1543/60</f>
        <v>31.350999999999999</v>
      </c>
      <c r="AJ1543" s="3">
        <v>9</v>
      </c>
      <c r="AL1543" t="s">
        <v>223</v>
      </c>
    </row>
    <row r="1544" spans="1:38" x14ac:dyDescent="0.2">
      <c r="B1544" s="4">
        <v>8</v>
      </c>
      <c r="C1544" s="13" t="s">
        <v>2871</v>
      </c>
      <c r="D1544" s="29">
        <v>1583050</v>
      </c>
      <c r="E1544" s="29">
        <v>6601163</v>
      </c>
      <c r="F1544" s="23"/>
      <c r="G1544" s="10"/>
      <c r="H1544" s="38"/>
      <c r="I1544" s="8"/>
      <c r="J1544" s="8"/>
      <c r="K1544" s="17"/>
      <c r="L1544" s="20"/>
      <c r="M1544" s="20"/>
      <c r="N1544" s="16"/>
      <c r="O1544" s="16"/>
      <c r="P1544" s="22">
        <f t="shared" si="1778"/>
        <v>3.0149626863362668E-2</v>
      </c>
      <c r="Q1544" s="11">
        <f t="shared" si="1779"/>
        <v>7281.392740584135</v>
      </c>
      <c r="R1544" s="7">
        <f t="shared" si="1782"/>
        <v>1524</v>
      </c>
      <c r="S1544" s="11">
        <f t="shared" si="1780"/>
        <v>7778.285683511137</v>
      </c>
      <c r="T1544" s="11">
        <f t="shared" si="1781"/>
        <v>10111.771388564479</v>
      </c>
      <c r="AB1544" s="4">
        <f t="shared" ref="AB1544" si="1825">SUM(U1544:AA1544)</f>
        <v>0</v>
      </c>
      <c r="AC1544" s="3">
        <f t="shared" si="1821"/>
        <v>0</v>
      </c>
      <c r="AD1544" s="42">
        <f t="shared" si="1822"/>
        <v>0</v>
      </c>
      <c r="AE1544" s="3">
        <f t="shared" si="1823"/>
        <v>0</v>
      </c>
      <c r="AF1544" s="42">
        <f t="shared" si="1824"/>
        <v>0</v>
      </c>
      <c r="AJ1544" s="3">
        <v>9</v>
      </c>
      <c r="AK1544" s="57" t="s">
        <v>2296</v>
      </c>
      <c r="AL1544" t="s">
        <v>223</v>
      </c>
    </row>
    <row r="1545" spans="1:38" x14ac:dyDescent="0.2">
      <c r="B1545" s="4">
        <v>7</v>
      </c>
      <c r="C1545" s="13" t="s">
        <v>1875</v>
      </c>
      <c r="D1545" s="29">
        <v>1583748</v>
      </c>
      <c r="E1545" s="29">
        <v>6601335</v>
      </c>
      <c r="F1545" s="23">
        <v>17</v>
      </c>
      <c r="G1545" s="10">
        <v>17</v>
      </c>
      <c r="H1545" s="38">
        <v>5.52</v>
      </c>
      <c r="I1545" s="8">
        <v>59</v>
      </c>
      <c r="J1545" s="8">
        <v>31</v>
      </c>
      <c r="K1545" s="17">
        <v>26.16</v>
      </c>
      <c r="L1545" s="20">
        <f t="shared" si="1807"/>
        <v>17.284866666666666</v>
      </c>
      <c r="M1545" s="20">
        <f t="shared" si="1808"/>
        <v>59.523933333333332</v>
      </c>
      <c r="N1545" s="16">
        <f t="shared" si="1809"/>
        <v>91626.278092975364</v>
      </c>
      <c r="O1545" s="16">
        <f t="shared" si="1810"/>
        <v>110902.19732342957</v>
      </c>
      <c r="P1545" s="22">
        <f t="shared" si="1778"/>
        <v>0.71887968395274604</v>
      </c>
      <c r="Q1545" s="11">
        <f t="shared" si="1779"/>
        <v>7282.1116202680878</v>
      </c>
      <c r="R1545" s="7">
        <f t="shared" si="1782"/>
        <v>1525</v>
      </c>
      <c r="S1545" s="11">
        <f t="shared" si="1780"/>
        <v>7773.9526018337356</v>
      </c>
      <c r="T1545" s="11">
        <f t="shared" si="1781"/>
        <v>10106.138382383857</v>
      </c>
      <c r="AB1545" s="4">
        <f t="shared" si="1815"/>
        <v>0</v>
      </c>
      <c r="AC1545" s="3">
        <f t="shared" si="1811"/>
        <v>17</v>
      </c>
      <c r="AD1545" s="42">
        <f t="shared" si="1812"/>
        <v>17.091999999999999</v>
      </c>
      <c r="AE1545" s="3">
        <f t="shared" si="1813"/>
        <v>59</v>
      </c>
      <c r="AF1545" s="42">
        <f t="shared" si="1814"/>
        <v>31.436</v>
      </c>
      <c r="AJ1545" s="3">
        <v>9</v>
      </c>
      <c r="AL1545" t="s">
        <v>577</v>
      </c>
    </row>
    <row r="1546" spans="1:38" x14ac:dyDescent="0.2">
      <c r="B1546" s="4">
        <v>7</v>
      </c>
      <c r="C1546" s="13" t="s">
        <v>1874</v>
      </c>
      <c r="D1546" s="29">
        <v>1584968</v>
      </c>
      <c r="E1546" s="29">
        <v>6600997</v>
      </c>
      <c r="F1546" s="23">
        <v>17</v>
      </c>
      <c r="G1546" s="10">
        <v>18</v>
      </c>
      <c r="H1546" s="38">
        <v>22.62</v>
      </c>
      <c r="I1546" s="8">
        <v>59</v>
      </c>
      <c r="J1546" s="8">
        <v>31</v>
      </c>
      <c r="K1546" s="17">
        <v>14.4</v>
      </c>
      <c r="L1546" s="20">
        <f t="shared" si="1807"/>
        <v>17.306283333333333</v>
      </c>
      <c r="M1546" s="20">
        <f t="shared" si="1808"/>
        <v>59.520666666666664</v>
      </c>
      <c r="N1546" s="16">
        <f t="shared" si="1809"/>
        <v>91583.384454778949</v>
      </c>
      <c r="O1546" s="16">
        <f t="shared" si="1810"/>
        <v>110902.6052575576</v>
      </c>
      <c r="P1546" s="22">
        <f t="shared" si="1778"/>
        <v>1.2659557654199454</v>
      </c>
      <c r="Q1546" s="11">
        <f t="shared" si="1779"/>
        <v>7283.3775760335075</v>
      </c>
      <c r="R1546" s="7">
        <f t="shared" si="1782"/>
        <v>1526</v>
      </c>
      <c r="S1546" s="11">
        <f t="shared" si="1780"/>
        <v>7770.2088425835846</v>
      </c>
      <c r="T1546" s="11">
        <f t="shared" si="1781"/>
        <v>10101.27149535866</v>
      </c>
      <c r="U1546" s="4">
        <v>9</v>
      </c>
      <c r="AB1546" s="4">
        <f t="shared" si="1815"/>
        <v>9</v>
      </c>
      <c r="AC1546" s="3">
        <f t="shared" si="1811"/>
        <v>17</v>
      </c>
      <c r="AD1546" s="42">
        <f t="shared" si="1812"/>
        <v>18.376999999999999</v>
      </c>
      <c r="AE1546" s="3">
        <f t="shared" si="1813"/>
        <v>59</v>
      </c>
      <c r="AF1546" s="42">
        <f t="shared" si="1814"/>
        <v>31.24</v>
      </c>
      <c r="AJ1546" s="3">
        <v>9</v>
      </c>
      <c r="AL1546" t="s">
        <v>220</v>
      </c>
    </row>
    <row r="1547" spans="1:38" x14ac:dyDescent="0.2">
      <c r="B1547" s="4">
        <v>9</v>
      </c>
      <c r="C1547" s="13" t="s">
        <v>1876</v>
      </c>
      <c r="D1547" s="8">
        <v>1585920</v>
      </c>
      <c r="E1547" s="8">
        <v>6601040</v>
      </c>
      <c r="F1547" s="23"/>
      <c r="G1547" s="10"/>
      <c r="H1547" s="38"/>
      <c r="I1547" s="8"/>
      <c r="J1547" s="8"/>
      <c r="K1547" s="17"/>
      <c r="L1547" s="20">
        <f t="shared" si="1807"/>
        <v>0</v>
      </c>
      <c r="M1547" s="20">
        <f t="shared" si="1808"/>
        <v>0</v>
      </c>
      <c r="N1547" s="16"/>
      <c r="O1547" s="16"/>
      <c r="P1547" s="22">
        <f t="shared" si="1778"/>
        <v>0.95297061864466726</v>
      </c>
      <c r="Q1547" s="11">
        <f t="shared" si="1779"/>
        <v>7284.3305466521524</v>
      </c>
      <c r="R1547" s="7">
        <f t="shared" si="1782"/>
        <v>1527</v>
      </c>
      <c r="S1547" s="11">
        <f t="shared" si="1780"/>
        <v>7766.1362999015746</v>
      </c>
      <c r="T1547" s="11">
        <f t="shared" si="1781"/>
        <v>10095.977189872046</v>
      </c>
      <c r="AB1547" s="4">
        <f t="shared" si="1815"/>
        <v>0</v>
      </c>
      <c r="AC1547" s="3">
        <f t="shared" si="1811"/>
        <v>0</v>
      </c>
      <c r="AD1547" s="42">
        <f t="shared" si="1812"/>
        <v>0</v>
      </c>
      <c r="AE1547" s="3">
        <f t="shared" si="1813"/>
        <v>0</v>
      </c>
      <c r="AF1547" s="42">
        <f t="shared" si="1814"/>
        <v>0</v>
      </c>
      <c r="AJ1547" s="3">
        <v>9</v>
      </c>
      <c r="AK1547" s="57" t="s">
        <v>2296</v>
      </c>
      <c r="AL1547" t="s">
        <v>92</v>
      </c>
    </row>
    <row r="1548" spans="1:38" x14ac:dyDescent="0.2">
      <c r="A1548" s="4">
        <v>1</v>
      </c>
      <c r="B1548" s="4">
        <v>9</v>
      </c>
      <c r="C1548" s="13" t="s">
        <v>1877</v>
      </c>
      <c r="D1548" s="29">
        <v>1585830</v>
      </c>
      <c r="E1548" s="29">
        <v>6601088</v>
      </c>
      <c r="F1548" s="23"/>
      <c r="G1548" s="10"/>
      <c r="H1548" s="38"/>
      <c r="I1548" s="8"/>
      <c r="J1548" s="8"/>
      <c r="K1548" s="17"/>
      <c r="L1548" s="20">
        <f t="shared" si="1807"/>
        <v>0</v>
      </c>
      <c r="M1548" s="20">
        <f t="shared" si="1808"/>
        <v>0</v>
      </c>
      <c r="N1548" s="16"/>
      <c r="O1548" s="16"/>
      <c r="P1548" s="22">
        <f t="shared" si="1778"/>
        <v>0.10199999999999999</v>
      </c>
      <c r="Q1548" s="11">
        <f t="shared" si="1779"/>
        <v>7284.4325466521523</v>
      </c>
      <c r="R1548" s="7">
        <f t="shared" si="1782"/>
        <v>1528</v>
      </c>
      <c r="S1548" s="11">
        <f t="shared" si="1780"/>
        <v>7761.1624253597547</v>
      </c>
      <c r="T1548" s="11">
        <f t="shared" si="1781"/>
        <v>10089.511152967681</v>
      </c>
      <c r="AB1548" s="4">
        <f t="shared" si="1815"/>
        <v>0</v>
      </c>
      <c r="AC1548" s="3">
        <f t="shared" si="1811"/>
        <v>0</v>
      </c>
      <c r="AD1548" s="42">
        <f t="shared" si="1812"/>
        <v>0</v>
      </c>
      <c r="AE1548" s="3">
        <f t="shared" si="1813"/>
        <v>0</v>
      </c>
      <c r="AF1548" s="42">
        <f t="shared" si="1814"/>
        <v>0</v>
      </c>
      <c r="AJ1548" s="3">
        <v>9</v>
      </c>
      <c r="AK1548" s="3">
        <v>1</v>
      </c>
      <c r="AL1548" t="s">
        <v>2759</v>
      </c>
    </row>
    <row r="1549" spans="1:38" x14ac:dyDescent="0.2">
      <c r="A1549" s="4">
        <v>1</v>
      </c>
      <c r="B1549" s="4">
        <v>9</v>
      </c>
      <c r="C1549" s="13" t="s">
        <v>1878</v>
      </c>
      <c r="D1549" s="29">
        <v>1585258</v>
      </c>
      <c r="E1549" s="29">
        <v>6602434</v>
      </c>
      <c r="F1549" s="23">
        <v>17</v>
      </c>
      <c r="G1549" s="10">
        <v>18</v>
      </c>
      <c r="H1549" s="38">
        <v>43.14</v>
      </c>
      <c r="I1549" s="8">
        <v>59</v>
      </c>
      <c r="J1549" s="8">
        <v>32</v>
      </c>
      <c r="K1549" s="17">
        <v>0.6</v>
      </c>
      <c r="L1549" s="20">
        <f t="shared" si="1807"/>
        <v>17.311983333333334</v>
      </c>
      <c r="M1549" s="20">
        <f t="shared" si="1808"/>
        <v>59.533499999999997</v>
      </c>
      <c r="N1549" s="16">
        <f t="shared" si="1809"/>
        <v>91569.981871901837</v>
      </c>
      <c r="O1549" s="16">
        <f t="shared" si="1810"/>
        <v>110902.83621826368</v>
      </c>
      <c r="P1549" s="22">
        <f t="shared" si="1778"/>
        <v>1.4624978632463024</v>
      </c>
      <c r="Q1549" s="11">
        <f t="shared" si="1779"/>
        <v>7285.8950445153987</v>
      </c>
      <c r="R1549" s="7">
        <f t="shared" si="1782"/>
        <v>1529</v>
      </c>
      <c r="S1549" s="11">
        <f t="shared" si="1780"/>
        <v>7757.6436445199924</v>
      </c>
      <c r="T1549" s="11">
        <f t="shared" si="1781"/>
        <v>10084.936737875991</v>
      </c>
      <c r="U1549" s="4">
        <v>8</v>
      </c>
      <c r="V1549" s="4">
        <v>9</v>
      </c>
      <c r="W1549" s="4">
        <v>9</v>
      </c>
      <c r="AB1549" s="4">
        <f t="shared" si="1815"/>
        <v>26</v>
      </c>
      <c r="AC1549" s="3">
        <f t="shared" si="1811"/>
        <v>17</v>
      </c>
      <c r="AD1549" s="42">
        <f t="shared" si="1812"/>
        <v>18.719000000000001</v>
      </c>
      <c r="AE1549" s="3">
        <f t="shared" si="1813"/>
        <v>59</v>
      </c>
      <c r="AF1549" s="42">
        <f t="shared" si="1814"/>
        <v>32.01</v>
      </c>
      <c r="AJ1549" s="3">
        <v>7</v>
      </c>
      <c r="AK1549" s="3">
        <v>1</v>
      </c>
      <c r="AL1549" t="s">
        <v>2760</v>
      </c>
    </row>
    <row r="1550" spans="1:38" x14ac:dyDescent="0.2">
      <c r="B1550" s="4">
        <v>9</v>
      </c>
      <c r="C1550" s="13" t="s">
        <v>1879</v>
      </c>
      <c r="D1550" s="29">
        <v>1584821</v>
      </c>
      <c r="E1550" s="29">
        <v>6604227</v>
      </c>
      <c r="F1550" s="23">
        <v>17</v>
      </c>
      <c r="G1550" s="10">
        <v>18</v>
      </c>
      <c r="H1550" s="38">
        <v>17.899999999999999</v>
      </c>
      <c r="I1550" s="8">
        <v>59</v>
      </c>
      <c r="J1550" s="8">
        <v>32</v>
      </c>
      <c r="K1550" s="17">
        <v>58.8</v>
      </c>
      <c r="L1550" s="20">
        <f t="shared" si="1807"/>
        <v>17.304972222222222</v>
      </c>
      <c r="M1550" s="20">
        <f t="shared" si="1808"/>
        <v>59.549666666666667</v>
      </c>
      <c r="N1550" s="16">
        <f t="shared" si="1809"/>
        <v>91581.828600964072</v>
      </c>
      <c r="O1550" s="16">
        <f t="shared" si="1810"/>
        <v>110902.83740743021</v>
      </c>
      <c r="P1550" s="22">
        <f t="shared" si="1778"/>
        <v>1.8454858438904376</v>
      </c>
      <c r="Q1550" s="11">
        <f t="shared" si="1779"/>
        <v>7287.7405303592896</v>
      </c>
      <c r="R1550" s="7">
        <f t="shared" si="1782"/>
        <v>1530</v>
      </c>
      <c r="S1550" s="11">
        <f t="shared" si="1780"/>
        <v>7754.5369826306696</v>
      </c>
      <c r="T1550" s="11">
        <f t="shared" si="1781"/>
        <v>10080.898077419872</v>
      </c>
      <c r="AB1550" s="4">
        <f t="shared" si="1815"/>
        <v>0</v>
      </c>
      <c r="AC1550" s="3">
        <f t="shared" si="1811"/>
        <v>17</v>
      </c>
      <c r="AD1550" s="42">
        <f t="shared" si="1812"/>
        <v>18.298333333333332</v>
      </c>
      <c r="AE1550" s="3">
        <f t="shared" si="1813"/>
        <v>59</v>
      </c>
      <c r="AF1550" s="42">
        <f t="shared" si="1814"/>
        <v>32.979999999999997</v>
      </c>
      <c r="AJ1550" s="3">
        <v>9</v>
      </c>
      <c r="AL1550" t="s">
        <v>139</v>
      </c>
    </row>
    <row r="1551" spans="1:38" x14ac:dyDescent="0.2">
      <c r="B1551" s="4">
        <v>9</v>
      </c>
      <c r="C1551" s="13" t="s">
        <v>1880</v>
      </c>
      <c r="D1551" s="29">
        <v>1584894</v>
      </c>
      <c r="E1551" s="29">
        <v>6604547</v>
      </c>
      <c r="F1551" s="23">
        <v>17</v>
      </c>
      <c r="G1551" s="10">
        <v>18</v>
      </c>
      <c r="H1551" s="38">
        <v>23</v>
      </c>
      <c r="I1551" s="8">
        <v>59</v>
      </c>
      <c r="J1551" s="8">
        <v>33</v>
      </c>
      <c r="K1551" s="17">
        <v>9.1</v>
      </c>
      <c r="L1551" s="20">
        <f t="shared" si="1807"/>
        <v>17.30638888888889</v>
      </c>
      <c r="M1551" s="20">
        <f t="shared" si="1808"/>
        <v>59.552527777777776</v>
      </c>
      <c r="N1551" s="16">
        <f t="shared" si="1809"/>
        <v>91578.549989567109</v>
      </c>
      <c r="O1551" s="16">
        <f t="shared" si="1810"/>
        <v>110902.8826558813</v>
      </c>
      <c r="P1551" s="22">
        <f t="shared" si="1778"/>
        <v>0.32822096215811691</v>
      </c>
      <c r="Q1551" s="11">
        <f t="shared" si="1779"/>
        <v>7288.068751321448</v>
      </c>
      <c r="R1551" s="7">
        <f t="shared" si="1782"/>
        <v>1531</v>
      </c>
      <c r="S1551" s="11">
        <f t="shared" si="1780"/>
        <v>7749.8209844228068</v>
      </c>
      <c r="T1551" s="11">
        <f t="shared" si="1781"/>
        <v>10074.767279749649</v>
      </c>
      <c r="AB1551" s="4">
        <f t="shared" si="1815"/>
        <v>0</v>
      </c>
      <c r="AC1551" s="3">
        <f t="shared" si="1811"/>
        <v>17</v>
      </c>
      <c r="AD1551" s="42">
        <f t="shared" si="1812"/>
        <v>18.383333333333333</v>
      </c>
      <c r="AE1551" s="3">
        <f t="shared" si="1813"/>
        <v>59</v>
      </c>
      <c r="AF1551" s="42">
        <f t="shared" si="1814"/>
        <v>33.151666666666664</v>
      </c>
      <c r="AJ1551" s="3">
        <v>9</v>
      </c>
      <c r="AL1551" t="s">
        <v>2761</v>
      </c>
    </row>
    <row r="1552" spans="1:38" x14ac:dyDescent="0.2">
      <c r="A1552" s="4">
        <v>1</v>
      </c>
      <c r="B1552" s="4">
        <v>9</v>
      </c>
      <c r="C1552" s="13" t="s">
        <v>1881</v>
      </c>
      <c r="D1552" s="29">
        <v>1584380</v>
      </c>
      <c r="E1552" s="29">
        <v>6605691</v>
      </c>
      <c r="F1552" s="23">
        <v>17</v>
      </c>
      <c r="G1552" s="10">
        <v>17</v>
      </c>
      <c r="H1552" s="38">
        <v>51.96</v>
      </c>
      <c r="I1552" s="8">
        <v>59</v>
      </c>
      <c r="J1552" s="8">
        <v>33</v>
      </c>
      <c r="K1552" s="17">
        <v>46.44</v>
      </c>
      <c r="L1552" s="20">
        <f t="shared" si="1807"/>
        <v>17.297766666666668</v>
      </c>
      <c r="M1552" s="20">
        <f t="shared" si="1808"/>
        <v>59.562899999999999</v>
      </c>
      <c r="N1552" s="16">
        <f t="shared" si="1809"/>
        <v>91594.483295531405</v>
      </c>
      <c r="O1552" s="16">
        <f t="shared" si="1810"/>
        <v>110902.77672846688</v>
      </c>
      <c r="P1552" s="22">
        <f t="shared" si="1778"/>
        <v>1.2541658582500164</v>
      </c>
      <c r="Q1552" s="11">
        <f t="shared" si="1779"/>
        <v>7289.3229171796984</v>
      </c>
      <c r="R1552" s="7">
        <f t="shared" si="1782"/>
        <v>1532</v>
      </c>
      <c r="S1552" s="11">
        <f t="shared" si="1780"/>
        <v>7746.0951104233354</v>
      </c>
      <c r="T1552" s="11">
        <f t="shared" si="1781"/>
        <v>10069.923643550337</v>
      </c>
      <c r="AA1552" s="4">
        <v>9</v>
      </c>
      <c r="AB1552" s="4">
        <f t="shared" si="1815"/>
        <v>9</v>
      </c>
      <c r="AC1552" s="3">
        <f t="shared" si="1811"/>
        <v>17</v>
      </c>
      <c r="AD1552" s="42">
        <f t="shared" si="1812"/>
        <v>17.866</v>
      </c>
      <c r="AE1552" s="3">
        <f t="shared" si="1813"/>
        <v>59</v>
      </c>
      <c r="AF1552" s="42">
        <f t="shared" si="1814"/>
        <v>33.774000000000001</v>
      </c>
      <c r="AJ1552" s="3" t="s">
        <v>101</v>
      </c>
      <c r="AL1552" t="s">
        <v>464</v>
      </c>
    </row>
    <row r="1553" spans="1:38" x14ac:dyDescent="0.2">
      <c r="B1553" s="4">
        <v>8</v>
      </c>
      <c r="C1553" s="13" t="s">
        <v>1882</v>
      </c>
      <c r="D1553" s="8">
        <v>1583680</v>
      </c>
      <c r="E1553" s="8">
        <v>6607030</v>
      </c>
      <c r="F1553" s="23">
        <v>17</v>
      </c>
      <c r="G1553" s="10">
        <v>17</v>
      </c>
      <c r="H1553" s="38">
        <v>9.24</v>
      </c>
      <c r="I1553" s="8">
        <v>59</v>
      </c>
      <c r="J1553" s="8">
        <v>34</v>
      </c>
      <c r="K1553" s="17">
        <v>30.18</v>
      </c>
      <c r="L1553" s="20">
        <f t="shared" si="1807"/>
        <v>17.285900000000002</v>
      </c>
      <c r="M1553" s="20">
        <f t="shared" si="1808"/>
        <v>59.575049999999997</v>
      </c>
      <c r="N1553" s="16">
        <f t="shared" si="1809"/>
        <v>91616.866926223098</v>
      </c>
      <c r="O1553" s="16">
        <f t="shared" si="1810"/>
        <v>110902.63457605155</v>
      </c>
      <c r="P1553" s="22">
        <f t="shared" si="1778"/>
        <v>1.5109338172137126</v>
      </c>
      <c r="Q1553" s="11">
        <f t="shared" si="1779"/>
        <v>7290.8338509969117</v>
      </c>
      <c r="R1553" s="7">
        <f t="shared" si="1782"/>
        <v>1533</v>
      </c>
      <c r="S1553" s="11">
        <f t="shared" si="1780"/>
        <v>7742.6467771839343</v>
      </c>
      <c r="T1553" s="11">
        <f t="shared" si="1781"/>
        <v>10065.440810339114</v>
      </c>
      <c r="V1553" s="4">
        <v>9</v>
      </c>
      <c r="AB1553" s="4">
        <f>SUM(U1553:AA1553)+40</f>
        <v>49</v>
      </c>
      <c r="AC1553" s="3">
        <f t="shared" si="1811"/>
        <v>17</v>
      </c>
      <c r="AD1553" s="42">
        <f t="shared" si="1812"/>
        <v>17.154</v>
      </c>
      <c r="AE1553" s="3">
        <f t="shared" si="1813"/>
        <v>59</v>
      </c>
      <c r="AF1553" s="42">
        <f t="shared" si="1814"/>
        <v>34.503</v>
      </c>
      <c r="AJ1553" s="3" t="s">
        <v>101</v>
      </c>
      <c r="AL1553" t="s">
        <v>2762</v>
      </c>
    </row>
    <row r="1554" spans="1:38" x14ac:dyDescent="0.2">
      <c r="B1554" s="4">
        <v>9</v>
      </c>
      <c r="C1554" s="13" t="s">
        <v>1883</v>
      </c>
      <c r="D1554" s="29">
        <v>1581195</v>
      </c>
      <c r="E1554" s="29">
        <v>6605996</v>
      </c>
      <c r="F1554" s="23">
        <v>17</v>
      </c>
      <c r="G1554" s="10">
        <v>14</v>
      </c>
      <c r="H1554" s="38">
        <v>29.58</v>
      </c>
      <c r="I1554" s="8">
        <v>59</v>
      </c>
      <c r="J1554" s="8">
        <v>33</v>
      </c>
      <c r="K1554" s="17">
        <v>58.56</v>
      </c>
      <c r="L1554" s="20">
        <f t="shared" si="1807"/>
        <v>17.24155</v>
      </c>
      <c r="M1554" s="20">
        <f t="shared" si="1808"/>
        <v>59.566266666666664</v>
      </c>
      <c r="N1554" s="16">
        <f t="shared" si="1809"/>
        <v>91708.402086819333</v>
      </c>
      <c r="O1554" s="16">
        <f t="shared" si="1810"/>
        <v>110901.6288861481</v>
      </c>
      <c r="P1554" s="22">
        <f t="shared" si="1778"/>
        <v>2.6915387792116241</v>
      </c>
      <c r="Q1554" s="11">
        <f t="shared" si="1779"/>
        <v>7293.5253897761231</v>
      </c>
      <c r="R1554" s="7">
        <f t="shared" si="1782"/>
        <v>1534</v>
      </c>
      <c r="S1554" s="11">
        <f t="shared" si="1780"/>
        <v>7740.4558895407617</v>
      </c>
      <c r="T1554" s="11">
        <f t="shared" si="1781"/>
        <v>10062.592656402991</v>
      </c>
      <c r="W1554" s="4">
        <v>9</v>
      </c>
      <c r="AB1554" s="4">
        <f t="shared" si="1815"/>
        <v>9</v>
      </c>
      <c r="AC1554" s="3">
        <f t="shared" si="1811"/>
        <v>17</v>
      </c>
      <c r="AD1554" s="42">
        <f t="shared" si="1812"/>
        <v>14.493</v>
      </c>
      <c r="AE1554" s="3">
        <f t="shared" si="1813"/>
        <v>59</v>
      </c>
      <c r="AF1554" s="42">
        <f t="shared" si="1814"/>
        <v>33.975999999999999</v>
      </c>
      <c r="AJ1554" s="3">
        <v>9</v>
      </c>
      <c r="AK1554" s="3">
        <v>1</v>
      </c>
      <c r="AL1554" t="s">
        <v>482</v>
      </c>
    </row>
    <row r="1555" spans="1:38" x14ac:dyDescent="0.2">
      <c r="A1555" s="4">
        <v>1</v>
      </c>
      <c r="B1555" s="4">
        <v>9</v>
      </c>
      <c r="C1555" s="13" t="s">
        <v>1884</v>
      </c>
      <c r="D1555" s="29">
        <v>1577467</v>
      </c>
      <c r="E1555" s="29">
        <v>6605282</v>
      </c>
      <c r="F1555" s="23">
        <v>17</v>
      </c>
      <c r="G1555" s="10">
        <v>10</v>
      </c>
      <c r="H1555" s="38">
        <v>31.38</v>
      </c>
      <c r="I1555" s="8">
        <v>59</v>
      </c>
      <c r="J1555" s="8">
        <v>33</v>
      </c>
      <c r="K1555" s="17">
        <v>38.04</v>
      </c>
      <c r="L1555" s="20">
        <f t="shared" si="1807"/>
        <v>17.175383333333333</v>
      </c>
      <c r="M1555" s="20">
        <f t="shared" si="1808"/>
        <v>59.560566666666666</v>
      </c>
      <c r="N1555" s="16">
        <f t="shared" si="1809"/>
        <v>91844.645873988266</v>
      </c>
      <c r="O1555" s="16">
        <f t="shared" si="1810"/>
        <v>110900.25447485669</v>
      </c>
      <c r="P1555" s="22">
        <f t="shared" si="1778"/>
        <v>3.7957581587872533</v>
      </c>
      <c r="Q1555" s="11">
        <f t="shared" si="1779"/>
        <v>7297.3211479349102</v>
      </c>
      <c r="R1555" s="7">
        <f t="shared" si="1782"/>
        <v>1535</v>
      </c>
      <c r="S1555" s="11">
        <f t="shared" si="1780"/>
        <v>7739.4389764417156</v>
      </c>
      <c r="T1555" s="11">
        <f t="shared" si="1781"/>
        <v>10061.270669374231</v>
      </c>
      <c r="V1555" s="4">
        <v>9</v>
      </c>
      <c r="AB1555" s="4">
        <f t="shared" si="1815"/>
        <v>9</v>
      </c>
      <c r="AC1555" s="3">
        <f t="shared" si="1811"/>
        <v>17</v>
      </c>
      <c r="AD1555" s="42">
        <f t="shared" si="1812"/>
        <v>10.523</v>
      </c>
      <c r="AE1555" s="3">
        <f t="shared" si="1813"/>
        <v>59</v>
      </c>
      <c r="AF1555" s="42">
        <f t="shared" si="1814"/>
        <v>33.634</v>
      </c>
      <c r="AJ1555" s="3">
        <v>9</v>
      </c>
      <c r="AL1555" t="s">
        <v>575</v>
      </c>
    </row>
    <row r="1556" spans="1:38" x14ac:dyDescent="0.2">
      <c r="B1556" s="4">
        <v>8</v>
      </c>
      <c r="C1556" s="13" t="s">
        <v>1885</v>
      </c>
      <c r="D1556" s="29">
        <v>1576114</v>
      </c>
      <c r="E1556" s="29">
        <v>6607048</v>
      </c>
      <c r="F1556" s="23">
        <v>17</v>
      </c>
      <c r="G1556" s="10">
        <v>9</v>
      </c>
      <c r="H1556" s="38">
        <v>7.5</v>
      </c>
      <c r="I1556" s="8">
        <v>59</v>
      </c>
      <c r="J1556" s="8">
        <v>34</v>
      </c>
      <c r="K1556" s="17">
        <v>36.06</v>
      </c>
      <c r="L1556" s="20">
        <f t="shared" si="1807"/>
        <v>17.152083333333334</v>
      </c>
      <c r="M1556" s="20">
        <f t="shared" si="1808"/>
        <v>59.576683333333335</v>
      </c>
      <c r="N1556" s="16">
        <f t="shared" si="1809"/>
        <v>91890.528361472127</v>
      </c>
      <c r="O1556" s="16">
        <f t="shared" si="1810"/>
        <v>110899.89624016779</v>
      </c>
      <c r="P1556" s="22">
        <f t="shared" si="1778"/>
        <v>2.2247168359141796</v>
      </c>
      <c r="Q1556" s="11">
        <f t="shared" si="1779"/>
        <v>7299.5458647708247</v>
      </c>
      <c r="R1556" s="7">
        <f t="shared" si="1782"/>
        <v>1536</v>
      </c>
      <c r="S1556" s="11">
        <f t="shared" si="1780"/>
        <v>7736.7582472961612</v>
      </c>
      <c r="T1556" s="11">
        <f t="shared" si="1781"/>
        <v>10057.78572148501</v>
      </c>
      <c r="AB1556" s="4">
        <f t="shared" si="1815"/>
        <v>0</v>
      </c>
      <c r="AC1556" s="3">
        <f t="shared" si="1811"/>
        <v>17</v>
      </c>
      <c r="AD1556" s="42">
        <f t="shared" si="1812"/>
        <v>9.125</v>
      </c>
      <c r="AE1556" s="3">
        <f t="shared" si="1813"/>
        <v>59</v>
      </c>
      <c r="AF1556" s="42">
        <f t="shared" si="1814"/>
        <v>34.600999999999999</v>
      </c>
      <c r="AJ1556" s="3">
        <v>7</v>
      </c>
      <c r="AL1556" t="s">
        <v>606</v>
      </c>
    </row>
    <row r="1557" spans="1:38" x14ac:dyDescent="0.2">
      <c r="B1557" s="4">
        <v>9</v>
      </c>
      <c r="C1557" s="13" t="s">
        <v>1886</v>
      </c>
      <c r="D1557" s="29">
        <v>1579763</v>
      </c>
      <c r="E1557" s="29">
        <v>6609543</v>
      </c>
      <c r="F1557" s="23">
        <v>17</v>
      </c>
      <c r="G1557" s="10">
        <v>13</v>
      </c>
      <c r="H1557" s="38">
        <v>3.3</v>
      </c>
      <c r="I1557" s="8">
        <v>59</v>
      </c>
      <c r="J1557" s="8">
        <v>35</v>
      </c>
      <c r="K1557" s="17">
        <v>54.1</v>
      </c>
      <c r="L1557" s="20">
        <f t="shared" si="1807"/>
        <v>17.217583333333334</v>
      </c>
      <c r="M1557" s="20">
        <f t="shared" si="1808"/>
        <v>59.59836111111111</v>
      </c>
      <c r="N1557" s="16">
        <f t="shared" si="1809"/>
        <v>91752.888277971651</v>
      </c>
      <c r="O1557" s="16">
        <f t="shared" si="1810"/>
        <v>110901.42206557693</v>
      </c>
      <c r="P1557" s="22">
        <f t="shared" si="1778"/>
        <v>4.4204327842418323</v>
      </c>
      <c r="Q1557" s="11">
        <f t="shared" si="1779"/>
        <v>7303.9662975550664</v>
      </c>
      <c r="R1557" s="7">
        <f t="shared" si="1782"/>
        <v>1537</v>
      </c>
      <c r="S1557" s="11">
        <f t="shared" si="1780"/>
        <v>7736.4067224591063</v>
      </c>
      <c r="T1557" s="11">
        <f t="shared" si="1781"/>
        <v>10057.328739196839</v>
      </c>
      <c r="V1557" s="4">
        <v>9</v>
      </c>
      <c r="AB1557" s="4">
        <f t="shared" si="1815"/>
        <v>9</v>
      </c>
      <c r="AC1557" s="3">
        <f t="shared" si="1811"/>
        <v>17</v>
      </c>
      <c r="AD1557" s="42">
        <f t="shared" si="1812"/>
        <v>13.055</v>
      </c>
      <c r="AE1557" s="3">
        <f t="shared" si="1813"/>
        <v>59</v>
      </c>
      <c r="AF1557" s="42">
        <f t="shared" si="1814"/>
        <v>35.901666666666664</v>
      </c>
      <c r="AJ1557" s="3">
        <v>9</v>
      </c>
      <c r="AL1557" t="s">
        <v>2763</v>
      </c>
    </row>
    <row r="1558" spans="1:38" x14ac:dyDescent="0.2">
      <c r="B1558" s="4">
        <v>8</v>
      </c>
      <c r="C1558" s="13" t="s">
        <v>1887</v>
      </c>
      <c r="D1558" s="29">
        <v>1581750</v>
      </c>
      <c r="E1558" s="29">
        <v>6610921</v>
      </c>
      <c r="F1558" s="23">
        <v>17</v>
      </c>
      <c r="G1558" s="10">
        <v>15</v>
      </c>
      <c r="H1558" s="38">
        <v>11.8</v>
      </c>
      <c r="I1558" s="8">
        <v>59</v>
      </c>
      <c r="J1558" s="8">
        <v>36</v>
      </c>
      <c r="K1558" s="17">
        <v>37.200000000000003</v>
      </c>
      <c r="L1558" s="20">
        <f t="shared" si="1807"/>
        <v>17.253277777777779</v>
      </c>
      <c r="M1558" s="20">
        <f t="shared" si="1808"/>
        <v>59.610333333333337</v>
      </c>
      <c r="N1558" s="16">
        <f t="shared" si="1809"/>
        <v>91678.231833564627</v>
      </c>
      <c r="O1558" s="16">
        <f t="shared" si="1810"/>
        <v>110902.26526720758</v>
      </c>
      <c r="P1558" s="22">
        <f t="shared" si="1778"/>
        <v>2.4180680304739153</v>
      </c>
      <c r="Q1558" s="11">
        <f t="shared" si="1779"/>
        <v>7306.3843655855399</v>
      </c>
      <c r="R1558" s="7">
        <f t="shared" si="1782"/>
        <v>1538</v>
      </c>
      <c r="S1558" s="11">
        <f t="shared" si="1780"/>
        <v>7733.936116497568</v>
      </c>
      <c r="T1558" s="11">
        <f t="shared" si="1781"/>
        <v>10054.116951446838</v>
      </c>
      <c r="U1558" s="4">
        <v>9</v>
      </c>
      <c r="AB1558" s="4">
        <f t="shared" si="1815"/>
        <v>9</v>
      </c>
      <c r="AC1558" s="3">
        <f t="shared" si="1811"/>
        <v>17</v>
      </c>
      <c r="AD1558" s="42">
        <f t="shared" si="1812"/>
        <v>15.196666666666667</v>
      </c>
      <c r="AE1558" s="3">
        <f t="shared" si="1813"/>
        <v>59</v>
      </c>
      <c r="AF1558" s="42">
        <f t="shared" si="1814"/>
        <v>36.619999999999997</v>
      </c>
      <c r="AJ1558" s="3">
        <v>9</v>
      </c>
      <c r="AL1558" t="s">
        <v>590</v>
      </c>
    </row>
    <row r="1559" spans="1:38" x14ac:dyDescent="0.2">
      <c r="B1559" s="4">
        <v>9</v>
      </c>
      <c r="C1559" s="13" t="s">
        <v>1888</v>
      </c>
      <c r="D1559" s="8">
        <v>1581540</v>
      </c>
      <c r="E1559" s="8">
        <v>6613794</v>
      </c>
      <c r="F1559" s="23">
        <v>17</v>
      </c>
      <c r="G1559" s="10">
        <v>15</v>
      </c>
      <c r="H1559" s="38">
        <v>2.52</v>
      </c>
      <c r="I1559" s="8">
        <v>59</v>
      </c>
      <c r="J1559" s="8">
        <v>38</v>
      </c>
      <c r="K1559" s="17">
        <v>10.26</v>
      </c>
      <c r="L1559" s="20">
        <f t="shared" si="1807"/>
        <v>17.250699999999998</v>
      </c>
      <c r="M1559" s="20">
        <f t="shared" si="1808"/>
        <v>59.636183333333335</v>
      </c>
      <c r="N1559" s="16">
        <f t="shared" si="1809"/>
        <v>91679.757922866906</v>
      </c>
      <c r="O1559" s="16">
        <f t="shared" si="1810"/>
        <v>110902.36883592204</v>
      </c>
      <c r="P1559" s="22">
        <f t="shared" si="1778"/>
        <v>2.8806646802430858</v>
      </c>
      <c r="Q1559" s="11">
        <f t="shared" si="1779"/>
        <v>7309.265030265783</v>
      </c>
      <c r="R1559" s="7">
        <f t="shared" si="1782"/>
        <v>1539</v>
      </c>
      <c r="S1559" s="11">
        <f t="shared" si="1780"/>
        <v>7731.958069702855</v>
      </c>
      <c r="T1559" s="11">
        <f t="shared" si="1781"/>
        <v>10051.545490613711</v>
      </c>
      <c r="AB1559" s="4">
        <f t="shared" si="1815"/>
        <v>0</v>
      </c>
      <c r="AC1559" s="3">
        <f t="shared" si="1811"/>
        <v>17</v>
      </c>
      <c r="AD1559" s="42">
        <f t="shared" si="1812"/>
        <v>15.042</v>
      </c>
      <c r="AE1559" s="3">
        <f t="shared" si="1813"/>
        <v>59</v>
      </c>
      <c r="AF1559" s="42">
        <f t="shared" si="1814"/>
        <v>38.170999999999999</v>
      </c>
      <c r="AG1559" s="4">
        <v>1</v>
      </c>
      <c r="AJ1559" s="3">
        <v>6</v>
      </c>
      <c r="AL1559" s="13" t="s">
        <v>37</v>
      </c>
    </row>
    <row r="1560" spans="1:38" x14ac:dyDescent="0.2">
      <c r="B1560" s="4">
        <v>7</v>
      </c>
      <c r="C1560" s="13" t="s">
        <v>1889</v>
      </c>
      <c r="D1560" s="29">
        <v>1582079</v>
      </c>
      <c r="E1560" s="29">
        <v>6614587</v>
      </c>
      <c r="F1560" s="23">
        <v>17</v>
      </c>
      <c r="G1560" s="10">
        <v>15</v>
      </c>
      <c r="H1560" s="38">
        <v>37.86</v>
      </c>
      <c r="I1560" s="8">
        <v>59</v>
      </c>
      <c r="J1560" s="8">
        <v>38</v>
      </c>
      <c r="K1560" s="17">
        <v>35.4</v>
      </c>
      <c r="L1560" s="20">
        <f t="shared" si="1807"/>
        <v>17.260516666666668</v>
      </c>
      <c r="M1560" s="20">
        <f t="shared" si="1808"/>
        <v>59.643166666666666</v>
      </c>
      <c r="N1560" s="16">
        <f t="shared" si="1809"/>
        <v>91658.843738744778</v>
      </c>
      <c r="O1560" s="16">
        <f t="shared" si="1810"/>
        <v>110902.67954697242</v>
      </c>
      <c r="P1560" s="22">
        <f t="shared" si="1778"/>
        <v>0.95883783821874691</v>
      </c>
      <c r="Q1560" s="11">
        <f t="shared" si="1779"/>
        <v>7310.2238681040017</v>
      </c>
      <c r="R1560" s="7">
        <f t="shared" si="1782"/>
        <v>1540</v>
      </c>
      <c r="S1560" s="11">
        <f t="shared" si="1780"/>
        <v>7727.950946281373</v>
      </c>
      <c r="T1560" s="11">
        <f t="shared" si="1781"/>
        <v>10046.336230165785</v>
      </c>
      <c r="AB1560" s="4">
        <f t="shared" si="1815"/>
        <v>0</v>
      </c>
      <c r="AC1560" s="3">
        <f t="shared" si="1811"/>
        <v>17</v>
      </c>
      <c r="AD1560" s="42">
        <f t="shared" si="1812"/>
        <v>15.631</v>
      </c>
      <c r="AE1560" s="3">
        <f t="shared" si="1813"/>
        <v>59</v>
      </c>
      <c r="AF1560" s="42">
        <f t="shared" si="1814"/>
        <v>38.590000000000003</v>
      </c>
      <c r="AJ1560" s="3">
        <v>8</v>
      </c>
      <c r="AL1560" t="s">
        <v>37</v>
      </c>
    </row>
    <row r="1561" spans="1:38" x14ac:dyDescent="0.2">
      <c r="B1561" s="4">
        <v>7</v>
      </c>
      <c r="C1561" s="13" t="s">
        <v>1890</v>
      </c>
      <c r="D1561" s="29">
        <v>1581975</v>
      </c>
      <c r="E1561" s="29">
        <v>6616201</v>
      </c>
      <c r="F1561" s="23">
        <v>17</v>
      </c>
      <c r="G1561" s="10">
        <v>15</v>
      </c>
      <c r="H1561" s="38">
        <v>33.5</v>
      </c>
      <c r="I1561" s="8">
        <v>59</v>
      </c>
      <c r="J1561" s="8">
        <v>39</v>
      </c>
      <c r="K1561" s="17">
        <v>27.7</v>
      </c>
      <c r="L1561" s="20">
        <f t="shared" si="1807"/>
        <v>17.259305555555557</v>
      </c>
      <c r="M1561" s="20">
        <f t="shared" si="1808"/>
        <v>59.657694444444445</v>
      </c>
      <c r="N1561" s="16">
        <f t="shared" si="1809"/>
        <v>91659.249841068013</v>
      </c>
      <c r="O1561" s="16">
        <f t="shared" si="1810"/>
        <v>110902.72699293237</v>
      </c>
      <c r="P1561" s="22">
        <f t="shared" si="1778"/>
        <v>1.6173472107126534</v>
      </c>
      <c r="Q1561" s="11">
        <f t="shared" si="1779"/>
        <v>7311.8412153147146</v>
      </c>
      <c r="R1561" s="7">
        <f t="shared" si="1782"/>
        <v>1541</v>
      </c>
      <c r="S1561" s="11">
        <f t="shared" si="1780"/>
        <v>7724.6447102740785</v>
      </c>
      <c r="T1561" s="11">
        <f t="shared" si="1781"/>
        <v>10042.038123356302</v>
      </c>
      <c r="AB1561" s="4">
        <f t="shared" si="1815"/>
        <v>0</v>
      </c>
      <c r="AC1561" s="3">
        <f t="shared" si="1811"/>
        <v>17</v>
      </c>
      <c r="AD1561" s="42">
        <f t="shared" si="1812"/>
        <v>15.558333333333334</v>
      </c>
      <c r="AE1561" s="3">
        <f t="shared" si="1813"/>
        <v>59</v>
      </c>
      <c r="AF1561" s="42">
        <f t="shared" si="1814"/>
        <v>39.461666666666666</v>
      </c>
      <c r="AJ1561" s="3">
        <v>9</v>
      </c>
      <c r="AL1561" t="s">
        <v>466</v>
      </c>
    </row>
    <row r="1562" spans="1:38" x14ac:dyDescent="0.2">
      <c r="B1562" s="4">
        <v>8</v>
      </c>
      <c r="C1562" s="13" t="s">
        <v>1891</v>
      </c>
      <c r="D1562" s="29">
        <v>1582772</v>
      </c>
      <c r="E1562" s="29">
        <v>6615906</v>
      </c>
      <c r="F1562" s="23">
        <v>17</v>
      </c>
      <c r="G1562" s="10">
        <v>16</v>
      </c>
      <c r="H1562" s="38">
        <v>23.9</v>
      </c>
      <c r="I1562" s="8">
        <v>59</v>
      </c>
      <c r="J1562" s="8">
        <v>39</v>
      </c>
      <c r="K1562" s="17">
        <v>17.600000000000001</v>
      </c>
      <c r="L1562" s="20">
        <f t="shared" si="1807"/>
        <v>17.273305555555556</v>
      </c>
      <c r="M1562" s="20">
        <f t="shared" si="1808"/>
        <v>59.654888888888891</v>
      </c>
      <c r="N1562" s="16">
        <f t="shared" si="1809"/>
        <v>91631.100654671056</v>
      </c>
      <c r="O1562" s="16">
        <f t="shared" si="1810"/>
        <v>110902.9976121916</v>
      </c>
      <c r="P1562" s="22">
        <f t="shared" si="1778"/>
        <v>0.8498435150073218</v>
      </c>
      <c r="Q1562" s="11">
        <f t="shared" si="1779"/>
        <v>7312.6910588297224</v>
      </c>
      <c r="R1562" s="7">
        <f t="shared" si="1782"/>
        <v>1542</v>
      </c>
      <c r="S1562" s="11">
        <f t="shared" si="1780"/>
        <v>7720.5324538098503</v>
      </c>
      <c r="T1562" s="11">
        <f t="shared" si="1781"/>
        <v>10036.692189952806</v>
      </c>
      <c r="AB1562" s="4">
        <f t="shared" si="1815"/>
        <v>0</v>
      </c>
      <c r="AC1562" s="3">
        <f t="shared" si="1811"/>
        <v>17</v>
      </c>
      <c r="AD1562" s="42">
        <f t="shared" si="1812"/>
        <v>16.398333333333333</v>
      </c>
      <c r="AE1562" s="3">
        <f t="shared" si="1813"/>
        <v>59</v>
      </c>
      <c r="AF1562" s="42">
        <f t="shared" si="1814"/>
        <v>39.293333333333337</v>
      </c>
      <c r="AJ1562" s="3">
        <v>9</v>
      </c>
      <c r="AL1562" t="s">
        <v>371</v>
      </c>
    </row>
    <row r="1563" spans="1:38" x14ac:dyDescent="0.2">
      <c r="B1563" s="4">
        <v>8</v>
      </c>
      <c r="C1563" s="13" t="s">
        <v>1892</v>
      </c>
      <c r="D1563" s="8">
        <v>1585210</v>
      </c>
      <c r="E1563" s="8">
        <v>6615570</v>
      </c>
      <c r="F1563" s="23">
        <v>17</v>
      </c>
      <c r="G1563" s="10">
        <v>18</v>
      </c>
      <c r="H1563" s="38">
        <v>59.1</v>
      </c>
      <c r="I1563" s="8">
        <v>59</v>
      </c>
      <c r="J1563" s="8">
        <v>39</v>
      </c>
      <c r="K1563" s="17">
        <v>4.92</v>
      </c>
      <c r="L1563" s="20">
        <f t="shared" si="1807"/>
        <v>17.316416666666665</v>
      </c>
      <c r="M1563" s="20">
        <f t="shared" si="1808"/>
        <v>59.651366666666668</v>
      </c>
      <c r="N1563" s="16">
        <f t="shared" si="1809"/>
        <v>91543.766271890359</v>
      </c>
      <c r="O1563" s="16">
        <f t="shared" si="1810"/>
        <v>110903.9133498478</v>
      </c>
      <c r="P1563" s="22">
        <f t="shared" si="1778"/>
        <v>2.4610444937058737</v>
      </c>
      <c r="Q1563" s="11">
        <f t="shared" si="1779"/>
        <v>7315.1521033234285</v>
      </c>
      <c r="R1563" s="7">
        <f t="shared" si="1782"/>
        <v>1543</v>
      </c>
      <c r="S1563" s="11">
        <f t="shared" si="1780"/>
        <v>7718.1254855544666</v>
      </c>
      <c r="T1563" s="11">
        <f t="shared" si="1781"/>
        <v>10033.563131220806</v>
      </c>
      <c r="V1563" s="4">
        <v>9</v>
      </c>
      <c r="W1563" s="4">
        <v>7</v>
      </c>
      <c r="AB1563" s="4">
        <f t="shared" si="1815"/>
        <v>16</v>
      </c>
      <c r="AC1563" s="3">
        <f t="shared" si="1811"/>
        <v>17</v>
      </c>
      <c r="AD1563" s="42">
        <f t="shared" si="1812"/>
        <v>18.984999999999999</v>
      </c>
      <c r="AE1563" s="3">
        <f t="shared" si="1813"/>
        <v>59</v>
      </c>
      <c r="AF1563" s="42">
        <f t="shared" si="1814"/>
        <v>39.082000000000001</v>
      </c>
      <c r="AJ1563" s="3" t="s">
        <v>101</v>
      </c>
      <c r="AL1563" s="13" t="s">
        <v>2764</v>
      </c>
    </row>
    <row r="1564" spans="1:38" x14ac:dyDescent="0.2">
      <c r="B1564" s="4">
        <v>9</v>
      </c>
      <c r="C1564" s="13" t="s">
        <v>1893</v>
      </c>
      <c r="D1564" s="8">
        <v>1585810</v>
      </c>
      <c r="E1564" s="8">
        <v>6616500</v>
      </c>
      <c r="F1564" s="23">
        <v>17</v>
      </c>
      <c r="G1564" s="10">
        <v>19</v>
      </c>
      <c r="H1564" s="38">
        <v>38.76</v>
      </c>
      <c r="I1564" s="8">
        <v>59</v>
      </c>
      <c r="J1564" s="8">
        <v>39</v>
      </c>
      <c r="K1564" s="17">
        <v>34.56</v>
      </c>
      <c r="L1564" s="20">
        <f t="shared" si="1807"/>
        <v>17.327433333333332</v>
      </c>
      <c r="M1564" s="20">
        <f t="shared" si="1808"/>
        <v>59.659599999999998</v>
      </c>
      <c r="N1564" s="16">
        <f t="shared" si="1809"/>
        <v>91520.190526390725</v>
      </c>
      <c r="O1564" s="16">
        <f t="shared" si="1810"/>
        <v>110904.19647466627</v>
      </c>
      <c r="P1564" s="22">
        <f t="shared" si="1778"/>
        <v>1.1067520047418029</v>
      </c>
      <c r="Q1564" s="11">
        <f t="shared" si="1779"/>
        <v>7316.2588553281703</v>
      </c>
      <c r="R1564" s="7">
        <f t="shared" si="1782"/>
        <v>1544</v>
      </c>
      <c r="S1564" s="11">
        <f t="shared" si="1780"/>
        <v>7714.2936635195983</v>
      </c>
      <c r="T1564" s="11">
        <f t="shared" si="1781"/>
        <v>10028.581762575479</v>
      </c>
      <c r="AB1564" s="4">
        <f t="shared" si="1815"/>
        <v>0</v>
      </c>
      <c r="AC1564" s="3">
        <f t="shared" si="1811"/>
        <v>17</v>
      </c>
      <c r="AD1564" s="42">
        <f t="shared" si="1812"/>
        <v>19.646000000000001</v>
      </c>
      <c r="AE1564" s="3">
        <f t="shared" si="1813"/>
        <v>59</v>
      </c>
      <c r="AF1564" s="42">
        <f t="shared" si="1814"/>
        <v>39.576000000000001</v>
      </c>
      <c r="AJ1564" s="3">
        <v>9</v>
      </c>
      <c r="AK1564" s="3">
        <v>1</v>
      </c>
      <c r="AL1564" t="s">
        <v>557</v>
      </c>
    </row>
    <row r="1565" spans="1:38" x14ac:dyDescent="0.2">
      <c r="B1565" s="4">
        <v>3</v>
      </c>
      <c r="C1565" s="13" t="s">
        <v>1894</v>
      </c>
      <c r="D1565" s="29">
        <v>1586200</v>
      </c>
      <c r="E1565" s="29">
        <v>6616482</v>
      </c>
      <c r="F1565" s="23">
        <v>17</v>
      </c>
      <c r="G1565" s="10">
        <v>20</v>
      </c>
      <c r="H1565" s="38">
        <v>3.6</v>
      </c>
      <c r="I1565" s="8">
        <v>59</v>
      </c>
      <c r="J1565" s="8">
        <v>39</v>
      </c>
      <c r="K1565" s="17">
        <v>33.6</v>
      </c>
      <c r="L1565" s="20">
        <f t="shared" ref="L1565:L1599" si="1826">(H1565/60+G1565)/60+F1565</f>
        <v>17.334333333333333</v>
      </c>
      <c r="M1565" s="20">
        <f t="shared" ref="M1565:M1599" si="1827">(K1565/60+J1565)/60+I1565</f>
        <v>59.659333333333336</v>
      </c>
      <c r="N1565" s="16">
        <f t="shared" ref="N1565:N1599" si="1828">D1565/L1565</f>
        <v>91506.259254273798</v>
      </c>
      <c r="O1565" s="16">
        <f t="shared" ref="O1565:O1599" si="1829">E1565/M1565</f>
        <v>110904.3904837466</v>
      </c>
      <c r="P1565" s="22">
        <f t="shared" si="1778"/>
        <v>0.39041516363993856</v>
      </c>
      <c r="Q1565" s="11">
        <f t="shared" si="1779"/>
        <v>7316.6492704918101</v>
      </c>
      <c r="R1565" s="7">
        <f t="shared" si="1782"/>
        <v>1545</v>
      </c>
      <c r="S1565" s="11">
        <f t="shared" si="1780"/>
        <v>7709.7119821104643</v>
      </c>
      <c r="T1565" s="11">
        <f t="shared" si="1781"/>
        <v>10022.625576743603</v>
      </c>
      <c r="V1565" s="4">
        <v>7</v>
      </c>
      <c r="AB1565" s="4">
        <f t="shared" ref="AB1565:AB1598" si="1830">SUM(U1565:AA1565)</f>
        <v>7</v>
      </c>
      <c r="AC1565" s="3">
        <f t="shared" ref="AC1565:AC1606" si="1831">F1565</f>
        <v>17</v>
      </c>
      <c r="AD1565" s="42">
        <f t="shared" ref="AD1565:AD1606" si="1832">G1565+H1565/60</f>
        <v>20.059999999999999</v>
      </c>
      <c r="AE1565" s="3">
        <f t="shared" ref="AE1565:AE1606" si="1833">I1565</f>
        <v>59</v>
      </c>
      <c r="AF1565" s="42">
        <f t="shared" ref="AF1565:AF1606" si="1834">J1565+K1565/60</f>
        <v>39.56</v>
      </c>
      <c r="AJ1565" s="3">
        <v>5</v>
      </c>
      <c r="AL1565" s="13" t="s">
        <v>3051</v>
      </c>
    </row>
    <row r="1566" spans="1:38" x14ac:dyDescent="0.2">
      <c r="B1566" s="4">
        <v>3</v>
      </c>
      <c r="C1566" s="13" t="s">
        <v>1895</v>
      </c>
      <c r="D1566" s="29">
        <v>1586187</v>
      </c>
      <c r="E1566" s="29">
        <v>6616486</v>
      </c>
      <c r="F1566" s="23">
        <v>17</v>
      </c>
      <c r="G1566" s="10">
        <v>20</v>
      </c>
      <c r="H1566" s="38">
        <v>2.76</v>
      </c>
      <c r="I1566" s="8">
        <v>59</v>
      </c>
      <c r="J1566" s="8">
        <v>39</v>
      </c>
      <c r="K1566" s="17">
        <v>33.78</v>
      </c>
      <c r="L1566" s="20">
        <f t="shared" si="1826"/>
        <v>17.334099999999999</v>
      </c>
      <c r="M1566" s="20">
        <f t="shared" si="1827"/>
        <v>59.659383333333331</v>
      </c>
      <c r="N1566" s="16">
        <f t="shared" si="1828"/>
        <v>91506.741047992109</v>
      </c>
      <c r="O1566" s="16">
        <f t="shared" si="1829"/>
        <v>110904.36458305106</v>
      </c>
      <c r="P1566" s="22">
        <f t="shared" si="1778"/>
        <v>1.3601470508735444E-2</v>
      </c>
      <c r="Q1566" s="11">
        <f t="shared" si="1779"/>
        <v>7316.6628719623186</v>
      </c>
      <c r="R1566" s="7">
        <f t="shared" si="1782"/>
        <v>1546</v>
      </c>
      <c r="S1566" s="11">
        <f t="shared" si="1780"/>
        <v>7704.7394279137479</v>
      </c>
      <c r="T1566" s="11">
        <f t="shared" si="1781"/>
        <v>10016.161256287873</v>
      </c>
      <c r="V1566" s="4">
        <v>7</v>
      </c>
      <c r="AB1566" s="4">
        <f t="shared" si="1830"/>
        <v>7</v>
      </c>
      <c r="AC1566" s="3">
        <f t="shared" si="1831"/>
        <v>17</v>
      </c>
      <c r="AD1566" s="42">
        <f t="shared" si="1832"/>
        <v>20.045999999999999</v>
      </c>
      <c r="AE1566" s="3">
        <f t="shared" si="1833"/>
        <v>59</v>
      </c>
      <c r="AF1566" s="42">
        <f t="shared" si="1834"/>
        <v>39.563000000000002</v>
      </c>
      <c r="AJ1566" s="3">
        <v>5</v>
      </c>
      <c r="AL1566" s="13" t="s">
        <v>3050</v>
      </c>
    </row>
    <row r="1567" spans="1:38" x14ac:dyDescent="0.2">
      <c r="B1567" s="4">
        <v>9</v>
      </c>
      <c r="C1567" s="13" t="s">
        <v>1896</v>
      </c>
      <c r="D1567" s="29">
        <v>1585860</v>
      </c>
      <c r="E1567" s="29">
        <v>6618140</v>
      </c>
      <c r="F1567" s="23">
        <v>17</v>
      </c>
      <c r="G1567" s="10">
        <v>19</v>
      </c>
      <c r="H1567" s="38">
        <v>50.7</v>
      </c>
      <c r="I1567" s="8">
        <v>59</v>
      </c>
      <c r="J1567" s="8">
        <v>40</v>
      </c>
      <c r="K1567" s="17">
        <v>26.9</v>
      </c>
      <c r="L1567" s="20">
        <f t="shared" si="1826"/>
        <v>17.330749999999998</v>
      </c>
      <c r="M1567" s="20">
        <f t="shared" si="1827"/>
        <v>59.674138888888891</v>
      </c>
      <c r="N1567" s="16">
        <f t="shared" si="1828"/>
        <v>91505.560924945559</v>
      </c>
      <c r="O1567" s="16">
        <f t="shared" si="1829"/>
        <v>110904.65858791427</v>
      </c>
      <c r="P1567" s="22">
        <f t="shared" si="1778"/>
        <v>1.6860145313727279</v>
      </c>
      <c r="Q1567" s="11">
        <f t="shared" si="1779"/>
        <v>7318.3488864936917</v>
      </c>
      <c r="R1567" s="7">
        <f t="shared" si="1782"/>
        <v>1547</v>
      </c>
      <c r="S1567" s="11">
        <f t="shared" si="1780"/>
        <v>7701.5332819726755</v>
      </c>
      <c r="T1567" s="11">
        <f t="shared" si="1781"/>
        <v>10011.993266564479</v>
      </c>
      <c r="AB1567" s="4">
        <f t="shared" si="1830"/>
        <v>0</v>
      </c>
      <c r="AC1567" s="3">
        <f t="shared" si="1831"/>
        <v>17</v>
      </c>
      <c r="AD1567" s="42">
        <f t="shared" si="1832"/>
        <v>19.844999999999999</v>
      </c>
      <c r="AE1567" s="3">
        <f t="shared" si="1833"/>
        <v>59</v>
      </c>
      <c r="AF1567" s="42">
        <f t="shared" si="1834"/>
        <v>40.448333333333331</v>
      </c>
      <c r="AJ1567" s="3">
        <v>7</v>
      </c>
      <c r="AK1567" s="3">
        <v>1</v>
      </c>
      <c r="AL1567" t="s">
        <v>2765</v>
      </c>
    </row>
    <row r="1568" spans="1:38" x14ac:dyDescent="0.2">
      <c r="B1568" s="4">
        <v>9</v>
      </c>
      <c r="C1568" s="13" t="s">
        <v>1897</v>
      </c>
      <c r="D1568" s="8">
        <v>1587550</v>
      </c>
      <c r="E1568" s="8">
        <v>6617840</v>
      </c>
      <c r="F1568" s="23">
        <v>17</v>
      </c>
      <c r="G1568" s="10">
        <v>21</v>
      </c>
      <c r="H1568" s="38">
        <v>31.8</v>
      </c>
      <c r="I1568" s="8">
        <v>59</v>
      </c>
      <c r="J1568" s="8">
        <v>40</v>
      </c>
      <c r="K1568" s="17">
        <v>16.5</v>
      </c>
      <c r="L1568" s="20">
        <f t="shared" si="1826"/>
        <v>17.358833333333333</v>
      </c>
      <c r="M1568" s="20">
        <f t="shared" si="1827"/>
        <v>59.671250000000001</v>
      </c>
      <c r="N1568" s="16">
        <f t="shared" si="1828"/>
        <v>91454.87888010907</v>
      </c>
      <c r="O1568" s="16">
        <f t="shared" si="1829"/>
        <v>110905.00031422167</v>
      </c>
      <c r="P1568" s="22">
        <f t="shared" si="1778"/>
        <v>1.7164206943520579</v>
      </c>
      <c r="Q1568" s="11">
        <f t="shared" si="1779"/>
        <v>7320.0653071880433</v>
      </c>
      <c r="R1568" s="7">
        <f t="shared" si="1782"/>
        <v>1548</v>
      </c>
      <c r="S1568" s="11">
        <f t="shared" si="1780"/>
        <v>7698.3632558799318</v>
      </c>
      <c r="T1568" s="11">
        <f t="shared" si="1781"/>
        <v>10007.872232643911</v>
      </c>
      <c r="AB1568" s="4">
        <f t="shared" si="1830"/>
        <v>0</v>
      </c>
      <c r="AC1568" s="3">
        <f t="shared" si="1831"/>
        <v>17</v>
      </c>
      <c r="AD1568" s="42">
        <f t="shared" si="1832"/>
        <v>21.53</v>
      </c>
      <c r="AE1568" s="3">
        <f t="shared" si="1833"/>
        <v>59</v>
      </c>
      <c r="AF1568" s="42">
        <f t="shared" si="1834"/>
        <v>40.274999999999999</v>
      </c>
      <c r="AJ1568" s="3">
        <v>9</v>
      </c>
      <c r="AK1568" s="3">
        <v>1</v>
      </c>
      <c r="AL1568" t="s">
        <v>556</v>
      </c>
    </row>
    <row r="1569" spans="2:38" x14ac:dyDescent="0.2">
      <c r="B1569" s="4">
        <v>9</v>
      </c>
      <c r="C1569" s="13" t="s">
        <v>1898</v>
      </c>
      <c r="D1569" s="29">
        <v>1588928</v>
      </c>
      <c r="E1569" s="29">
        <v>6619817</v>
      </c>
      <c r="F1569" s="23">
        <v>17</v>
      </c>
      <c r="G1569" s="10">
        <v>23</v>
      </c>
      <c r="H1569" s="38">
        <v>2.8</v>
      </c>
      <c r="I1569" s="8">
        <v>59</v>
      </c>
      <c r="J1569" s="8">
        <v>41</v>
      </c>
      <c r="K1569" s="17">
        <v>19.3</v>
      </c>
      <c r="L1569" s="20">
        <f t="shared" si="1826"/>
        <v>17.38411111111111</v>
      </c>
      <c r="M1569" s="20">
        <f t="shared" si="1827"/>
        <v>59.688694444444444</v>
      </c>
      <c r="N1569" s="16">
        <f t="shared" si="1828"/>
        <v>91401.164537221091</v>
      </c>
      <c r="O1569" s="16">
        <f t="shared" si="1829"/>
        <v>110905.70939127222</v>
      </c>
      <c r="P1569" s="22">
        <f t="shared" si="1778"/>
        <v>2.4098574646646633</v>
      </c>
      <c r="Q1569" s="11">
        <f t="shared" si="1779"/>
        <v>7322.4751646527084</v>
      </c>
      <c r="R1569" s="7">
        <f t="shared" si="1782"/>
        <v>1549</v>
      </c>
      <c r="S1569" s="11">
        <f t="shared" si="1780"/>
        <v>7695.9261252773467</v>
      </c>
      <c r="T1569" s="11">
        <f t="shared" si="1781"/>
        <v>10004.703962860551</v>
      </c>
      <c r="AB1569" s="4">
        <f t="shared" si="1830"/>
        <v>0</v>
      </c>
      <c r="AC1569" s="3">
        <f t="shared" si="1831"/>
        <v>17</v>
      </c>
      <c r="AD1569" s="42">
        <f t="shared" si="1832"/>
        <v>23.046666666666667</v>
      </c>
      <c r="AE1569" s="3">
        <f t="shared" si="1833"/>
        <v>59</v>
      </c>
      <c r="AF1569" s="42">
        <f t="shared" si="1834"/>
        <v>41.321666666666665</v>
      </c>
      <c r="AJ1569" s="3">
        <v>9</v>
      </c>
      <c r="AL1569" t="s">
        <v>593</v>
      </c>
    </row>
    <row r="1570" spans="2:38" x14ac:dyDescent="0.2">
      <c r="B1570" s="4">
        <v>9</v>
      </c>
      <c r="C1570" s="13" t="s">
        <v>1899</v>
      </c>
      <c r="D1570" s="29">
        <v>1588948</v>
      </c>
      <c r="E1570" s="29">
        <v>6619814</v>
      </c>
      <c r="F1570" s="23">
        <v>17</v>
      </c>
      <c r="G1570" s="10">
        <v>23</v>
      </c>
      <c r="H1570" s="38">
        <v>4.0999999999999996</v>
      </c>
      <c r="I1570" s="8">
        <v>59</v>
      </c>
      <c r="J1570" s="8">
        <v>41</v>
      </c>
      <c r="K1570" s="17">
        <v>19.2</v>
      </c>
      <c r="L1570" s="20">
        <f t="shared" si="1826"/>
        <v>17.384472222222222</v>
      </c>
      <c r="M1570" s="20">
        <f t="shared" si="1827"/>
        <v>59.68866666666667</v>
      </c>
      <c r="N1570" s="16">
        <f t="shared" si="1828"/>
        <v>91400.416399692578</v>
      </c>
      <c r="O1570" s="16">
        <f t="shared" si="1829"/>
        <v>110905.71074352473</v>
      </c>
      <c r="P1570" s="22">
        <f t="shared" si="1778"/>
        <v>2.0223748416156685E-2</v>
      </c>
      <c r="Q1570" s="11">
        <f t="shared" si="1779"/>
        <v>7322.4953884011247</v>
      </c>
      <c r="R1570" s="7">
        <f t="shared" si="1782"/>
        <v>1550</v>
      </c>
      <c r="S1570" s="11">
        <f t="shared" si="1780"/>
        <v>7690.9822531077616</v>
      </c>
      <c r="T1570" s="11">
        <f t="shared" si="1781"/>
        <v>9998.2769290400902</v>
      </c>
      <c r="V1570" s="4">
        <v>9</v>
      </c>
      <c r="AB1570" s="4">
        <f t="shared" si="1830"/>
        <v>9</v>
      </c>
      <c r="AC1570" s="3">
        <f t="shared" si="1831"/>
        <v>17</v>
      </c>
      <c r="AD1570" s="42">
        <f t="shared" si="1832"/>
        <v>23.068333333333332</v>
      </c>
      <c r="AE1570" s="3">
        <f t="shared" si="1833"/>
        <v>59</v>
      </c>
      <c r="AF1570" s="42">
        <f t="shared" si="1834"/>
        <v>41.32</v>
      </c>
      <c r="AJ1570" s="3">
        <v>9</v>
      </c>
      <c r="AL1570" t="s">
        <v>2766</v>
      </c>
    </row>
    <row r="1571" spans="2:38" x14ac:dyDescent="0.2">
      <c r="B1571" s="4">
        <v>9</v>
      </c>
      <c r="C1571" s="13" t="s">
        <v>1900</v>
      </c>
      <c r="D1571" s="8">
        <v>1586700</v>
      </c>
      <c r="E1571" s="8">
        <v>6623825</v>
      </c>
      <c r="F1571" s="23">
        <v>17</v>
      </c>
      <c r="G1571" s="10">
        <v>20</v>
      </c>
      <c r="H1571" s="38">
        <v>46.38</v>
      </c>
      <c r="I1571" s="8">
        <v>59</v>
      </c>
      <c r="J1571" s="8">
        <v>43</v>
      </c>
      <c r="K1571" s="17">
        <v>30.48</v>
      </c>
      <c r="L1571" s="20">
        <f t="shared" si="1826"/>
        <v>17.346216666666667</v>
      </c>
      <c r="M1571" s="20">
        <f t="shared" si="1827"/>
        <v>59.725133333333332</v>
      </c>
      <c r="N1571" s="16">
        <f t="shared" si="1828"/>
        <v>91472.395997974585</v>
      </c>
      <c r="O1571" s="16">
        <f t="shared" si="1829"/>
        <v>110905.15215816456</v>
      </c>
      <c r="P1571" s="22">
        <f t="shared" si="1778"/>
        <v>4.5980022836009988</v>
      </c>
      <c r="Q1571" s="11">
        <f t="shared" si="1779"/>
        <v>7327.0933906847258</v>
      </c>
      <c r="R1571" s="7">
        <f t="shared" si="1782"/>
        <v>1551</v>
      </c>
      <c r="S1571" s="11">
        <f t="shared" si="1780"/>
        <v>7690.8498001513426</v>
      </c>
      <c r="T1571" s="11">
        <f t="shared" si="1781"/>
        <v>9998.1047401967462</v>
      </c>
      <c r="AB1571" s="4">
        <f t="shared" si="1830"/>
        <v>0</v>
      </c>
      <c r="AC1571" s="3">
        <f t="shared" si="1831"/>
        <v>17</v>
      </c>
      <c r="AD1571" s="42">
        <f t="shared" si="1832"/>
        <v>20.773</v>
      </c>
      <c r="AE1571" s="3">
        <f t="shared" si="1833"/>
        <v>59</v>
      </c>
      <c r="AF1571" s="42">
        <f t="shared" si="1834"/>
        <v>43.508000000000003</v>
      </c>
      <c r="AJ1571" s="3">
        <v>9</v>
      </c>
      <c r="AK1571" s="57" t="s">
        <v>2296</v>
      </c>
      <c r="AL1571" t="s">
        <v>453</v>
      </c>
    </row>
    <row r="1572" spans="2:38" x14ac:dyDescent="0.2">
      <c r="B1572" s="4">
        <v>9</v>
      </c>
      <c r="C1572" s="13" t="s">
        <v>1908</v>
      </c>
      <c r="D1572" s="8">
        <v>1586460</v>
      </c>
      <c r="E1572" s="8">
        <v>6625540</v>
      </c>
      <c r="F1572" s="23">
        <v>17</v>
      </c>
      <c r="G1572" s="10">
        <v>20</v>
      </c>
      <c r="H1572" s="38">
        <v>33.6</v>
      </c>
      <c r="I1572" s="8">
        <v>59</v>
      </c>
      <c r="J1572" s="8">
        <v>44</v>
      </c>
      <c r="K1572" s="17">
        <v>26.04</v>
      </c>
      <c r="L1572" s="20">
        <f t="shared" si="1826"/>
        <v>17.342666666666666</v>
      </c>
      <c r="M1572" s="20">
        <f t="shared" si="1827"/>
        <v>59.740566666666666</v>
      </c>
      <c r="N1572" s="16">
        <f t="shared" si="1828"/>
        <v>91477.281463827167</v>
      </c>
      <c r="O1572" s="16">
        <f t="shared" si="1829"/>
        <v>110905.20846526955</v>
      </c>
      <c r="P1572" s="22">
        <f t="shared" si="1778"/>
        <v>1.7317115810665471</v>
      </c>
      <c r="Q1572" s="11">
        <f t="shared" si="1779"/>
        <v>7328.8251022657923</v>
      </c>
      <c r="R1572" s="7">
        <f t="shared" si="1782"/>
        <v>1552</v>
      </c>
      <c r="S1572" s="11">
        <f t="shared" si="1780"/>
        <v>7687.7108675829322</v>
      </c>
      <c r="T1572" s="11">
        <f t="shared" si="1781"/>
        <v>9994.0241278578123</v>
      </c>
      <c r="U1572" s="4">
        <v>7</v>
      </c>
      <c r="AB1572" s="4">
        <f t="shared" si="1830"/>
        <v>7</v>
      </c>
      <c r="AC1572" s="3">
        <f t="shared" si="1831"/>
        <v>17</v>
      </c>
      <c r="AD1572" s="42">
        <f t="shared" si="1832"/>
        <v>20.56</v>
      </c>
      <c r="AE1572" s="3">
        <f t="shared" si="1833"/>
        <v>59</v>
      </c>
      <c r="AF1572" s="42">
        <f t="shared" si="1834"/>
        <v>44.433999999999997</v>
      </c>
      <c r="AH1572" s="4">
        <v>1</v>
      </c>
      <c r="AJ1572" s="3">
        <v>9</v>
      </c>
      <c r="AK1572" s="3">
        <v>1</v>
      </c>
      <c r="AL1572" t="s">
        <v>2767</v>
      </c>
    </row>
    <row r="1573" spans="2:38" x14ac:dyDescent="0.2">
      <c r="B1573" s="4">
        <v>9</v>
      </c>
      <c r="C1573" s="13" t="s">
        <v>1909</v>
      </c>
      <c r="D1573" s="29">
        <v>1583092</v>
      </c>
      <c r="E1573" s="29">
        <v>6625779</v>
      </c>
      <c r="F1573" s="23">
        <v>17</v>
      </c>
      <c r="G1573" s="10">
        <v>16</v>
      </c>
      <c r="H1573" s="38">
        <v>58.4</v>
      </c>
      <c r="I1573" s="8">
        <v>59</v>
      </c>
      <c r="J1573" s="8">
        <v>44</v>
      </c>
      <c r="K1573" s="17">
        <v>36.200000000000003</v>
      </c>
      <c r="L1573" s="20">
        <f t="shared" si="1826"/>
        <v>17.282888888888888</v>
      </c>
      <c r="M1573" s="20">
        <f t="shared" si="1827"/>
        <v>59.743388888888887</v>
      </c>
      <c r="N1573" s="16">
        <f t="shared" si="1828"/>
        <v>91598.806783845299</v>
      </c>
      <c r="O1573" s="16">
        <f t="shared" si="1829"/>
        <v>110903.96984882567</v>
      </c>
      <c r="P1573" s="22">
        <f t="shared" si="1778"/>
        <v>3.3764693097968475</v>
      </c>
      <c r="Q1573" s="11">
        <f t="shared" si="1779"/>
        <v>7332.2015715755888</v>
      </c>
      <c r="R1573" s="7">
        <f t="shared" si="1782"/>
        <v>1553</v>
      </c>
      <c r="S1573" s="11">
        <f t="shared" si="1780"/>
        <v>7686.3001664681633</v>
      </c>
      <c r="T1573" s="11">
        <f t="shared" si="1781"/>
        <v>9992.1902164086132</v>
      </c>
      <c r="AB1573" s="4">
        <f t="shared" si="1830"/>
        <v>0</v>
      </c>
      <c r="AC1573" s="3">
        <f t="shared" si="1831"/>
        <v>17</v>
      </c>
      <c r="AD1573" s="42">
        <f t="shared" si="1832"/>
        <v>16.973333333333333</v>
      </c>
      <c r="AE1573" s="3">
        <f t="shared" si="1833"/>
        <v>59</v>
      </c>
      <c r="AF1573" s="42">
        <f t="shared" si="1834"/>
        <v>44.603333333333332</v>
      </c>
      <c r="AH1573" s="4">
        <v>1</v>
      </c>
      <c r="AJ1573" s="3">
        <v>9</v>
      </c>
      <c r="AK1573" s="3">
        <v>1</v>
      </c>
      <c r="AL1573" s="13" t="s">
        <v>2769</v>
      </c>
    </row>
    <row r="1574" spans="2:38" x14ac:dyDescent="0.2">
      <c r="B1574" s="4">
        <v>8</v>
      </c>
      <c r="C1574" s="13" t="s">
        <v>1910</v>
      </c>
      <c r="D1574" s="29">
        <v>1581561</v>
      </c>
      <c r="E1574" s="29">
        <v>6626415</v>
      </c>
      <c r="F1574" s="23">
        <v>17</v>
      </c>
      <c r="G1574" s="10">
        <v>15</v>
      </c>
      <c r="H1574" s="38">
        <v>21.3</v>
      </c>
      <c r="I1574" s="8">
        <v>59</v>
      </c>
      <c r="J1574" s="8">
        <v>44</v>
      </c>
      <c r="K1574" s="17">
        <v>57.9</v>
      </c>
      <c r="L1574" s="20">
        <f t="shared" si="1826"/>
        <v>17.255916666666668</v>
      </c>
      <c r="M1574" s="20">
        <f t="shared" si="1827"/>
        <v>59.749416666666669</v>
      </c>
      <c r="N1574" s="16">
        <f t="shared" si="1828"/>
        <v>91653.259027096981</v>
      </c>
      <c r="O1574" s="16">
        <f t="shared" si="1829"/>
        <v>110903.42583539867</v>
      </c>
      <c r="P1574" s="22">
        <f t="shared" ref="P1574:P1638" si="1835">SQRT(POWER(D1574-D1573,2)+POWER(E1574-E1573,2))/1000</f>
        <v>1.6578470978953397</v>
      </c>
      <c r="Q1574" s="11">
        <f t="shared" ref="Q1574:Q1638" si="1836">Q1573+P1574</f>
        <v>7333.8594186734845</v>
      </c>
      <c r="R1574" s="7">
        <f t="shared" si="1782"/>
        <v>1554</v>
      </c>
      <c r="S1574" s="11">
        <f t="shared" ref="S1574:S1638" si="1837">Q1574/R1574*1628</f>
        <v>7683.0908195626971</v>
      </c>
      <c r="T1574" s="11">
        <f t="shared" ref="T1574:T1638" si="1838">S1574*1.3</f>
        <v>9988.0180654315063</v>
      </c>
      <c r="U1574" s="4">
        <v>8</v>
      </c>
      <c r="AB1574" s="4">
        <f t="shared" si="1830"/>
        <v>8</v>
      </c>
      <c r="AC1574" s="3">
        <f t="shared" si="1831"/>
        <v>17</v>
      </c>
      <c r="AD1574" s="42">
        <f t="shared" si="1832"/>
        <v>15.355</v>
      </c>
      <c r="AE1574" s="3">
        <f t="shared" si="1833"/>
        <v>59</v>
      </c>
      <c r="AF1574" s="42">
        <f t="shared" si="1834"/>
        <v>44.965000000000003</v>
      </c>
      <c r="AI1574" s="4">
        <v>1</v>
      </c>
      <c r="AJ1574" s="3">
        <v>9</v>
      </c>
      <c r="AK1574" s="3">
        <v>1</v>
      </c>
      <c r="AL1574" t="s">
        <v>2768</v>
      </c>
    </row>
    <row r="1575" spans="2:38" x14ac:dyDescent="0.2">
      <c r="B1575" s="4">
        <v>7</v>
      </c>
      <c r="C1575" s="13" t="s">
        <v>1911</v>
      </c>
      <c r="D1575" s="29">
        <v>1581394</v>
      </c>
      <c r="E1575" s="29">
        <v>6626433</v>
      </c>
      <c r="F1575" s="23">
        <v>17</v>
      </c>
      <c r="G1575" s="10">
        <v>15</v>
      </c>
      <c r="H1575" s="38">
        <v>10.6</v>
      </c>
      <c r="I1575" s="8">
        <v>59</v>
      </c>
      <c r="J1575" s="8">
        <v>44</v>
      </c>
      <c r="K1575" s="17">
        <v>58.6</v>
      </c>
      <c r="L1575" s="20">
        <f t="shared" si="1826"/>
        <v>17.252944444444445</v>
      </c>
      <c r="M1575" s="20">
        <f t="shared" si="1827"/>
        <v>59.749611111111108</v>
      </c>
      <c r="N1575" s="16">
        <f t="shared" si="1828"/>
        <v>91659.368932195139</v>
      </c>
      <c r="O1575" s="16">
        <f t="shared" si="1829"/>
        <v>110903.36617718573</v>
      </c>
      <c r="P1575" s="22">
        <f t="shared" si="1835"/>
        <v>0.16796725871431017</v>
      </c>
      <c r="Q1575" s="11">
        <f t="shared" si="1836"/>
        <v>7334.0273859321987</v>
      </c>
      <c r="R1575" s="7">
        <f t="shared" si="1782"/>
        <v>1555</v>
      </c>
      <c r="S1575" s="11">
        <f t="shared" si="1837"/>
        <v>7678.325777683357</v>
      </c>
      <c r="T1575" s="11">
        <f t="shared" si="1838"/>
        <v>9981.8235109883644</v>
      </c>
      <c r="AB1575" s="4">
        <f t="shared" si="1830"/>
        <v>0</v>
      </c>
      <c r="AC1575" s="3">
        <f t="shared" si="1831"/>
        <v>17</v>
      </c>
      <c r="AD1575" s="42">
        <f t="shared" si="1832"/>
        <v>15.176666666666666</v>
      </c>
      <c r="AE1575" s="3">
        <f t="shared" si="1833"/>
        <v>59</v>
      </c>
      <c r="AF1575" s="42">
        <f t="shared" si="1834"/>
        <v>44.976666666666667</v>
      </c>
      <c r="AJ1575" s="3">
        <v>6</v>
      </c>
      <c r="AL1575" t="s">
        <v>2770</v>
      </c>
    </row>
    <row r="1576" spans="2:38" x14ac:dyDescent="0.2">
      <c r="B1576" s="4">
        <v>9</v>
      </c>
      <c r="C1576" s="13" t="s">
        <v>1912</v>
      </c>
      <c r="D1576" s="8">
        <v>1581125</v>
      </c>
      <c r="E1576" s="8">
        <v>6623275</v>
      </c>
      <c r="F1576" s="23">
        <v>17</v>
      </c>
      <c r="G1576" s="10">
        <v>14</v>
      </c>
      <c r="H1576" s="38">
        <v>49.08</v>
      </c>
      <c r="I1576" s="8">
        <v>59</v>
      </c>
      <c r="J1576" s="8">
        <v>43</v>
      </c>
      <c r="K1576" s="17">
        <v>16.739999999999998</v>
      </c>
      <c r="L1576" s="20">
        <f t="shared" si="1826"/>
        <v>17.246966666666665</v>
      </c>
      <c r="M1576" s="20">
        <f t="shared" si="1827"/>
        <v>59.721316666666667</v>
      </c>
      <c r="N1576" s="16">
        <f t="shared" si="1828"/>
        <v>91675.54101300906</v>
      </c>
      <c r="O1576" s="16">
        <f t="shared" si="1829"/>
        <v>110903.03043664755</v>
      </c>
      <c r="P1576" s="22">
        <f t="shared" si="1835"/>
        <v>3.169436069713349</v>
      </c>
      <c r="Q1576" s="11">
        <f t="shared" si="1836"/>
        <v>7337.1968220019116</v>
      </c>
      <c r="R1576" s="7">
        <f t="shared" si="1782"/>
        <v>1556</v>
      </c>
      <c r="S1576" s="11">
        <f t="shared" si="1837"/>
        <v>7676.7072147937733</v>
      </c>
      <c r="T1576" s="11">
        <f t="shared" si="1838"/>
        <v>9979.7193792319049</v>
      </c>
      <c r="AB1576" s="4">
        <f t="shared" si="1830"/>
        <v>0</v>
      </c>
      <c r="AC1576" s="3">
        <f t="shared" si="1831"/>
        <v>17</v>
      </c>
      <c r="AD1576" s="42">
        <f t="shared" si="1832"/>
        <v>14.818</v>
      </c>
      <c r="AE1576" s="3">
        <f t="shared" si="1833"/>
        <v>59</v>
      </c>
      <c r="AF1576" s="42">
        <f t="shared" si="1834"/>
        <v>43.279000000000003</v>
      </c>
      <c r="AJ1576" s="3">
        <v>9</v>
      </c>
      <c r="AK1576" s="3">
        <v>1</v>
      </c>
      <c r="AL1576" t="s">
        <v>2771</v>
      </c>
    </row>
    <row r="1577" spans="2:38" x14ac:dyDescent="0.2">
      <c r="B1577" s="4">
        <v>7</v>
      </c>
      <c r="C1577" s="13" t="s">
        <v>1913</v>
      </c>
      <c r="D1577" s="29">
        <v>1582867</v>
      </c>
      <c r="E1577" s="29">
        <v>6621945</v>
      </c>
      <c r="F1577" s="23">
        <v>17</v>
      </c>
      <c r="G1577" s="10">
        <v>16</v>
      </c>
      <c r="H1577" s="38">
        <v>38.58</v>
      </c>
      <c r="I1577" s="8">
        <v>59</v>
      </c>
      <c r="J1577" s="8">
        <v>42</v>
      </c>
      <c r="K1577" s="17">
        <v>32.58</v>
      </c>
      <c r="L1577" s="20">
        <f t="shared" si="1826"/>
        <v>17.277383333333333</v>
      </c>
      <c r="M1577" s="20">
        <f t="shared" si="1827"/>
        <v>59.709049999999998</v>
      </c>
      <c r="N1577" s="16">
        <f t="shared" si="1828"/>
        <v>91614.97256046682</v>
      </c>
      <c r="O1577" s="16">
        <f t="shared" si="1829"/>
        <v>110903.53974816213</v>
      </c>
      <c r="P1577" s="22">
        <f t="shared" si="1835"/>
        <v>2.1916806336690571</v>
      </c>
      <c r="Q1577" s="11">
        <f t="shared" si="1836"/>
        <v>7339.3885026355811</v>
      </c>
      <c r="R1577" s="7">
        <f t="shared" si="1782"/>
        <v>1557</v>
      </c>
      <c r="S1577" s="11">
        <f t="shared" si="1837"/>
        <v>7674.0683893967407</v>
      </c>
      <c r="T1577" s="11">
        <f t="shared" si="1838"/>
        <v>9976.2889062157628</v>
      </c>
      <c r="AB1577" s="4">
        <f t="shared" si="1830"/>
        <v>0</v>
      </c>
      <c r="AC1577" s="3">
        <f t="shared" si="1831"/>
        <v>17</v>
      </c>
      <c r="AD1577" s="42">
        <f t="shared" si="1832"/>
        <v>16.643000000000001</v>
      </c>
      <c r="AE1577" s="3">
        <f t="shared" si="1833"/>
        <v>59</v>
      </c>
      <c r="AF1577" s="42">
        <f t="shared" si="1834"/>
        <v>42.542999999999999</v>
      </c>
      <c r="AJ1577" s="3">
        <v>6</v>
      </c>
      <c r="AL1577" s="13" t="s">
        <v>265</v>
      </c>
    </row>
    <row r="1578" spans="2:38" x14ac:dyDescent="0.2">
      <c r="B1578" s="4">
        <v>7</v>
      </c>
      <c r="C1578" s="13" t="s">
        <v>1914</v>
      </c>
      <c r="D1578" s="29">
        <v>1584282</v>
      </c>
      <c r="E1578" s="29">
        <v>6621609</v>
      </c>
      <c r="F1578" s="23">
        <v>17</v>
      </c>
      <c r="G1578" s="10">
        <v>18</v>
      </c>
      <c r="H1578" s="38">
        <v>8.5</v>
      </c>
      <c r="I1578" s="8">
        <v>59</v>
      </c>
      <c r="J1578" s="8">
        <v>42</v>
      </c>
      <c r="K1578" s="17">
        <v>20.7</v>
      </c>
      <c r="L1578" s="20">
        <f t="shared" si="1826"/>
        <v>17.302361111111111</v>
      </c>
      <c r="M1578" s="20">
        <f t="shared" si="1827"/>
        <v>59.705750000000002</v>
      </c>
      <c r="N1578" s="16">
        <f t="shared" si="1828"/>
        <v>91564.497459402613</v>
      </c>
      <c r="O1578" s="16">
        <f t="shared" si="1829"/>
        <v>110904.04190551161</v>
      </c>
      <c r="P1578" s="22">
        <f t="shared" si="1835"/>
        <v>1.4543455572868507</v>
      </c>
      <c r="Q1578" s="11">
        <f t="shared" si="1836"/>
        <v>7340.8428481928677</v>
      </c>
      <c r="R1578" s="7">
        <f t="shared" ref="R1578:R1642" si="1839">R1577+1</f>
        <v>1558</v>
      </c>
      <c r="S1578" s="11">
        <f t="shared" si="1837"/>
        <v>7670.6624883555769</v>
      </c>
      <c r="T1578" s="11">
        <f t="shared" si="1838"/>
        <v>9971.8612348622501</v>
      </c>
      <c r="U1578" s="4">
        <v>9</v>
      </c>
      <c r="AB1578" s="4">
        <f t="shared" si="1830"/>
        <v>9</v>
      </c>
      <c r="AC1578" s="3">
        <f t="shared" si="1831"/>
        <v>17</v>
      </c>
      <c r="AD1578" s="42">
        <f t="shared" si="1832"/>
        <v>18.141666666666666</v>
      </c>
      <c r="AE1578" s="3">
        <f t="shared" si="1833"/>
        <v>59</v>
      </c>
      <c r="AF1578" s="42">
        <f t="shared" si="1834"/>
        <v>42.344999999999999</v>
      </c>
      <c r="AG1578" s="4">
        <v>1</v>
      </c>
      <c r="AJ1578" s="3">
        <v>9</v>
      </c>
      <c r="AL1578" t="s">
        <v>398</v>
      </c>
    </row>
    <row r="1579" spans="2:38" x14ac:dyDescent="0.2">
      <c r="B1579" s="4">
        <v>9</v>
      </c>
      <c r="C1579" s="13" t="s">
        <v>1915</v>
      </c>
      <c r="D1579" s="8">
        <v>1583425</v>
      </c>
      <c r="E1579" s="8">
        <v>6621150</v>
      </c>
      <c r="F1579" s="23">
        <v>17</v>
      </c>
      <c r="G1579" s="10">
        <v>17</v>
      </c>
      <c r="H1579" s="38">
        <v>13.08</v>
      </c>
      <c r="I1579" s="8">
        <v>59</v>
      </c>
      <c r="J1579" s="8">
        <v>42</v>
      </c>
      <c r="K1579" s="17">
        <v>6.48</v>
      </c>
      <c r="L1579" s="20">
        <f t="shared" si="1826"/>
        <v>17.286966666666668</v>
      </c>
      <c r="M1579" s="20">
        <f t="shared" si="1827"/>
        <v>59.701799999999999</v>
      </c>
      <c r="N1579" s="16">
        <f t="shared" si="1828"/>
        <v>91596.462845804825</v>
      </c>
      <c r="O1579" s="16">
        <f t="shared" si="1829"/>
        <v>110903.69134598957</v>
      </c>
      <c r="P1579" s="22">
        <f t="shared" si="1835"/>
        <v>0.97217796724673822</v>
      </c>
      <c r="Q1579" s="11">
        <f t="shared" si="1836"/>
        <v>7341.815026160114</v>
      </c>
      <c r="R1579" s="7">
        <f t="shared" si="1839"/>
        <v>1559</v>
      </c>
      <c r="S1579" s="11">
        <f t="shared" si="1837"/>
        <v>7666.757448741927</v>
      </c>
      <c r="T1579" s="11">
        <f t="shared" si="1838"/>
        <v>9966.7846833645053</v>
      </c>
      <c r="AB1579" s="4">
        <f t="shared" si="1830"/>
        <v>0</v>
      </c>
      <c r="AC1579" s="3">
        <f t="shared" si="1831"/>
        <v>17</v>
      </c>
      <c r="AD1579" s="42">
        <f t="shared" si="1832"/>
        <v>17.218</v>
      </c>
      <c r="AE1579" s="3">
        <f t="shared" si="1833"/>
        <v>59</v>
      </c>
      <c r="AF1579" s="42">
        <f t="shared" si="1834"/>
        <v>42.107999999999997</v>
      </c>
      <c r="AJ1579" s="3">
        <v>9</v>
      </c>
      <c r="AK1579" s="3">
        <v>1</v>
      </c>
      <c r="AL1579" t="s">
        <v>431</v>
      </c>
    </row>
    <row r="1580" spans="2:38" x14ac:dyDescent="0.2">
      <c r="B1580" s="4">
        <v>9</v>
      </c>
      <c r="C1580" s="13" t="s">
        <v>1916</v>
      </c>
      <c r="D1580" s="29">
        <v>1580338</v>
      </c>
      <c r="E1580" s="29">
        <v>6617254</v>
      </c>
      <c r="F1580" s="23">
        <v>17</v>
      </c>
      <c r="G1580" s="10">
        <v>13</v>
      </c>
      <c r="H1580" s="38">
        <v>50.4</v>
      </c>
      <c r="I1580" s="8">
        <v>59</v>
      </c>
      <c r="J1580" s="8">
        <v>40</v>
      </c>
      <c r="K1580" s="17">
        <v>2.82</v>
      </c>
      <c r="L1580" s="20">
        <f t="shared" si="1826"/>
        <v>17.230666666666668</v>
      </c>
      <c r="M1580" s="20">
        <f t="shared" si="1827"/>
        <v>59.667450000000002</v>
      </c>
      <c r="N1580" s="16">
        <f t="shared" si="1828"/>
        <v>91716.590574943897</v>
      </c>
      <c r="O1580" s="16">
        <f t="shared" si="1829"/>
        <v>110902.24234486307</v>
      </c>
      <c r="P1580" s="22">
        <f t="shared" si="1835"/>
        <v>4.9707529610713905</v>
      </c>
      <c r="Q1580" s="11">
        <f t="shared" si="1836"/>
        <v>7346.7857791211854</v>
      </c>
      <c r="R1580" s="7">
        <f t="shared" si="1839"/>
        <v>1560</v>
      </c>
      <c r="S1580" s="11">
        <f t="shared" si="1837"/>
        <v>7667.030287441853</v>
      </c>
      <c r="T1580" s="11">
        <f t="shared" si="1838"/>
        <v>9967.1393736744085</v>
      </c>
      <c r="AB1580" s="4">
        <f t="shared" si="1830"/>
        <v>0</v>
      </c>
      <c r="AC1580" s="3">
        <f t="shared" si="1831"/>
        <v>17</v>
      </c>
      <c r="AD1580" s="42">
        <f t="shared" si="1832"/>
        <v>13.84</v>
      </c>
      <c r="AE1580" s="3">
        <f t="shared" si="1833"/>
        <v>59</v>
      </c>
      <c r="AF1580" s="42">
        <f t="shared" si="1834"/>
        <v>40.046999999999997</v>
      </c>
      <c r="AJ1580" s="3">
        <v>9</v>
      </c>
      <c r="AK1580" s="3">
        <v>1</v>
      </c>
      <c r="AL1580" t="s">
        <v>467</v>
      </c>
    </row>
    <row r="1581" spans="2:38" x14ac:dyDescent="0.2">
      <c r="B1581" s="4">
        <v>8</v>
      </c>
      <c r="C1581" s="13" t="s">
        <v>2872</v>
      </c>
      <c r="D1581" s="29">
        <v>1575280</v>
      </c>
      <c r="E1581" s="29">
        <v>6622661</v>
      </c>
      <c r="F1581" s="23">
        <v>17</v>
      </c>
      <c r="G1581" s="10">
        <v>8</v>
      </c>
      <c r="H1581" s="38">
        <v>34.4</v>
      </c>
      <c r="I1581" s="8">
        <v>59</v>
      </c>
      <c r="J1581" s="8">
        <v>43</v>
      </c>
      <c r="K1581" s="17">
        <v>0.9</v>
      </c>
      <c r="L1581" s="20">
        <f t="shared" si="1826"/>
        <v>17.142888888888891</v>
      </c>
      <c r="M1581" s="20">
        <f t="shared" si="1827"/>
        <v>59.71691666666667</v>
      </c>
      <c r="N1581" s="16">
        <f t="shared" si="1828"/>
        <v>91891.163164512647</v>
      </c>
      <c r="O1581" s="16">
        <f t="shared" si="1829"/>
        <v>110900.92003522173</v>
      </c>
      <c r="P1581" s="22">
        <f t="shared" ref="P1581:P1601" si="1840">SQRT(POWER(D1581-D1580,2)+POWER(E1581-E1580,2))/1000</f>
        <v>7.4039862911812575</v>
      </c>
      <c r="Q1581" s="11">
        <f t="shared" ref="Q1581:Q1601" si="1841">Q1580+P1581</f>
        <v>7354.1897654123668</v>
      </c>
      <c r="R1581" s="7">
        <f t="shared" si="1839"/>
        <v>1561</v>
      </c>
      <c r="S1581" s="11">
        <f t="shared" ref="S1581:S1601" si="1842">Q1581/R1581*1628</f>
        <v>7669.8404472077737</v>
      </c>
      <c r="T1581" s="11">
        <f t="shared" ref="T1581:T1601" si="1843">S1581*1.3</f>
        <v>9970.7925813701058</v>
      </c>
      <c r="AB1581" s="4">
        <f t="shared" ref="AB1581" si="1844">SUM(U1581:AA1581)</f>
        <v>0</v>
      </c>
      <c r="AC1581" s="3">
        <f t="shared" ref="AC1581" si="1845">F1581</f>
        <v>17</v>
      </c>
      <c r="AD1581" s="42">
        <f t="shared" ref="AD1581" si="1846">G1581+H1581/60</f>
        <v>8.5733333333333341</v>
      </c>
      <c r="AE1581" s="3">
        <f t="shared" ref="AE1581" si="1847">I1581</f>
        <v>59</v>
      </c>
      <c r="AF1581" s="42">
        <f t="shared" ref="AF1581" si="1848">J1581+K1581/60</f>
        <v>43.015000000000001</v>
      </c>
      <c r="AJ1581" s="3">
        <v>9</v>
      </c>
      <c r="AK1581" s="3">
        <v>1</v>
      </c>
      <c r="AL1581" s="13" t="s">
        <v>214</v>
      </c>
    </row>
    <row r="1582" spans="2:38" x14ac:dyDescent="0.2">
      <c r="B1582" s="4">
        <v>8</v>
      </c>
      <c r="C1582" s="13" t="s">
        <v>3052</v>
      </c>
      <c r="D1582" s="29">
        <v>1575280</v>
      </c>
      <c r="E1582" s="29">
        <v>6622661</v>
      </c>
      <c r="F1582" s="23">
        <v>17</v>
      </c>
      <c r="G1582" s="10">
        <v>8</v>
      </c>
      <c r="H1582" s="38">
        <v>34.4</v>
      </c>
      <c r="I1582" s="8">
        <v>59</v>
      </c>
      <c r="J1582" s="8">
        <v>43</v>
      </c>
      <c r="K1582" s="17">
        <v>0.9</v>
      </c>
      <c r="L1582" s="20">
        <f t="shared" ref="L1582" si="1849">(H1582/60+G1582)/60+F1582</f>
        <v>17.142888888888891</v>
      </c>
      <c r="M1582" s="20">
        <f t="shared" ref="M1582" si="1850">(K1582/60+J1582)/60+I1582</f>
        <v>59.71691666666667</v>
      </c>
      <c r="N1582" s="16">
        <f t="shared" ref="N1582" si="1851">D1582/L1582</f>
        <v>91891.163164512647</v>
      </c>
      <c r="O1582" s="16">
        <f t="shared" ref="O1582" si="1852">E1582/M1582</f>
        <v>110900.92003522173</v>
      </c>
      <c r="P1582" s="22">
        <f t="shared" ref="P1582:P1584" si="1853">SQRT(POWER(D1582-D1581,2)+POWER(E1582-E1581,2))/1000</f>
        <v>0</v>
      </c>
      <c r="Q1582" s="11">
        <f t="shared" ref="Q1582:Q1584" si="1854">Q1581+P1582</f>
        <v>7354.1897654123668</v>
      </c>
      <c r="R1582" s="7">
        <f t="shared" si="1839"/>
        <v>1562</v>
      </c>
      <c r="S1582" s="11">
        <f t="shared" ref="S1582:S1584" si="1855">Q1582/R1582*1628</f>
        <v>7664.9301780354244</v>
      </c>
      <c r="T1582" s="11">
        <f t="shared" ref="T1582:T1584" si="1856">S1582*1.3</f>
        <v>9964.4092314460522</v>
      </c>
      <c r="AB1582" s="4">
        <f t="shared" ref="AB1582" si="1857">SUM(U1582:AA1582)</f>
        <v>0</v>
      </c>
      <c r="AC1582" s="3">
        <f t="shared" ref="AC1582" si="1858">F1582</f>
        <v>17</v>
      </c>
      <c r="AD1582" s="42">
        <f t="shared" ref="AD1582" si="1859">G1582+H1582/60</f>
        <v>8.5733333333333341</v>
      </c>
      <c r="AE1582" s="3">
        <f t="shared" ref="AE1582" si="1860">I1582</f>
        <v>59</v>
      </c>
      <c r="AF1582" s="42">
        <f t="shared" ref="AF1582" si="1861">J1582+K1582/60</f>
        <v>43.015000000000001</v>
      </c>
      <c r="AJ1582" s="3">
        <v>9</v>
      </c>
      <c r="AK1582" s="3">
        <v>1</v>
      </c>
      <c r="AL1582" s="13" t="s">
        <v>214</v>
      </c>
    </row>
    <row r="1583" spans="2:38" x14ac:dyDescent="0.2">
      <c r="B1583" s="4">
        <v>8</v>
      </c>
      <c r="C1583" s="13" t="s">
        <v>1919</v>
      </c>
      <c r="D1583" s="29">
        <v>1575453</v>
      </c>
      <c r="E1583" s="29">
        <v>6623087</v>
      </c>
      <c r="F1583" s="23">
        <v>17</v>
      </c>
      <c r="G1583" s="10">
        <v>8</v>
      </c>
      <c r="H1583" s="38">
        <v>46</v>
      </c>
      <c r="I1583" s="8">
        <v>59</v>
      </c>
      <c r="J1583" s="8">
        <v>43</v>
      </c>
      <c r="K1583" s="17">
        <v>14.5</v>
      </c>
      <c r="L1583" s="20">
        <f t="shared" si="1826"/>
        <v>17.146111111111111</v>
      </c>
      <c r="M1583" s="20">
        <f t="shared" si="1827"/>
        <v>59.720694444444447</v>
      </c>
      <c r="N1583" s="16">
        <f t="shared" si="1828"/>
        <v>91883.984058581467</v>
      </c>
      <c r="O1583" s="16">
        <f t="shared" si="1829"/>
        <v>110901.03793352853</v>
      </c>
      <c r="P1583" s="22">
        <f t="shared" si="1853"/>
        <v>0.45978799462360909</v>
      </c>
      <c r="Q1583" s="11">
        <f t="shared" si="1854"/>
        <v>7354.64955340699</v>
      </c>
      <c r="R1583" s="7">
        <f t="shared" si="1839"/>
        <v>1563</v>
      </c>
      <c r="S1583" s="11">
        <f t="shared" si="1855"/>
        <v>7660.5051010534744</v>
      </c>
      <c r="T1583" s="11">
        <f t="shared" si="1856"/>
        <v>9958.6566313695166</v>
      </c>
      <c r="AB1583" s="4">
        <f t="shared" si="1830"/>
        <v>0</v>
      </c>
      <c r="AC1583" s="3">
        <f t="shared" si="1831"/>
        <v>17</v>
      </c>
      <c r="AD1583" s="42">
        <f t="shared" si="1832"/>
        <v>8.7666666666666675</v>
      </c>
      <c r="AE1583" s="3">
        <f t="shared" si="1833"/>
        <v>59</v>
      </c>
      <c r="AF1583" s="42">
        <f t="shared" si="1834"/>
        <v>43.241666666666667</v>
      </c>
      <c r="AJ1583" s="3">
        <v>8</v>
      </c>
      <c r="AK1583" s="3">
        <v>1</v>
      </c>
      <c r="AL1583" t="s">
        <v>543</v>
      </c>
    </row>
    <row r="1584" spans="2:38" x14ac:dyDescent="0.2">
      <c r="B1584" s="4">
        <v>8</v>
      </c>
      <c r="C1584" s="13" t="s">
        <v>1920</v>
      </c>
      <c r="D1584" s="29">
        <v>1574935</v>
      </c>
      <c r="E1584" s="29">
        <v>6623465</v>
      </c>
      <c r="F1584" s="23">
        <v>17</v>
      </c>
      <c r="G1584" s="10">
        <v>8</v>
      </c>
      <c r="H1584" s="38">
        <v>13.3</v>
      </c>
      <c r="I1584" s="8">
        <v>59</v>
      </c>
      <c r="J1584" s="8">
        <v>43</v>
      </c>
      <c r="K1584" s="17">
        <v>27.1</v>
      </c>
      <c r="L1584" s="20">
        <f t="shared" si="1826"/>
        <v>17.137027777777778</v>
      </c>
      <c r="M1584" s="20">
        <f t="shared" si="1827"/>
        <v>59.724194444444443</v>
      </c>
      <c r="N1584" s="16">
        <f t="shared" si="1828"/>
        <v>91902.459424281085</v>
      </c>
      <c r="O1584" s="16">
        <f t="shared" si="1829"/>
        <v>110900.86792482667</v>
      </c>
      <c r="P1584" s="22">
        <f t="shared" si="1853"/>
        <v>0.64125501947353214</v>
      </c>
      <c r="Q1584" s="11">
        <f t="shared" si="1854"/>
        <v>7355.2908084264636</v>
      </c>
      <c r="R1584" s="7">
        <f t="shared" si="1839"/>
        <v>1564</v>
      </c>
      <c r="S1584" s="11">
        <f t="shared" si="1855"/>
        <v>7656.274575523199</v>
      </c>
      <c r="T1584" s="11">
        <f t="shared" si="1856"/>
        <v>9953.1569481801598</v>
      </c>
      <c r="U1584" s="4">
        <v>9</v>
      </c>
      <c r="AB1584" s="4">
        <f t="shared" si="1830"/>
        <v>9</v>
      </c>
      <c r="AC1584" s="3">
        <f t="shared" si="1831"/>
        <v>17</v>
      </c>
      <c r="AD1584" s="42">
        <f t="shared" si="1832"/>
        <v>8.2216666666666676</v>
      </c>
      <c r="AE1584" s="3">
        <f t="shared" si="1833"/>
        <v>59</v>
      </c>
      <c r="AF1584" s="42">
        <f t="shared" si="1834"/>
        <v>43.451666666666668</v>
      </c>
      <c r="AJ1584" s="3">
        <v>7</v>
      </c>
      <c r="AL1584" t="s">
        <v>579</v>
      </c>
    </row>
    <row r="1585" spans="2:38" x14ac:dyDescent="0.2">
      <c r="B1585" s="4">
        <v>7</v>
      </c>
      <c r="C1585" s="13" t="s">
        <v>1921</v>
      </c>
      <c r="D1585" s="29">
        <v>1574820</v>
      </c>
      <c r="E1585" s="29">
        <v>6625563</v>
      </c>
      <c r="F1585" s="23">
        <v>17</v>
      </c>
      <c r="G1585" s="10">
        <v>8</v>
      </c>
      <c r="H1585" s="38">
        <v>8.6999999999999993</v>
      </c>
      <c r="I1585" s="8">
        <v>59</v>
      </c>
      <c r="J1585" s="8">
        <v>44</v>
      </c>
      <c r="K1585" s="17">
        <v>34.9</v>
      </c>
      <c r="L1585" s="20">
        <f t="shared" si="1826"/>
        <v>17.135750000000002</v>
      </c>
      <c r="M1585" s="20">
        <f t="shared" si="1827"/>
        <v>59.743027777777776</v>
      </c>
      <c r="N1585" s="16">
        <f t="shared" si="1828"/>
        <v>91902.601286783465</v>
      </c>
      <c r="O1585" s="16">
        <f t="shared" si="1829"/>
        <v>110901.02471278611</v>
      </c>
      <c r="P1585" s="22">
        <f t="shared" si="1840"/>
        <v>2.1011494473263914</v>
      </c>
      <c r="Q1585" s="11">
        <f t="shared" si="1841"/>
        <v>7357.3919578737896</v>
      </c>
      <c r="R1585" s="7">
        <f t="shared" si="1839"/>
        <v>1565</v>
      </c>
      <c r="S1585" s="11">
        <f t="shared" si="1842"/>
        <v>7653.5681197562481</v>
      </c>
      <c r="T1585" s="11">
        <f t="shared" si="1843"/>
        <v>9949.6385556831228</v>
      </c>
      <c r="U1585" s="4">
        <v>9</v>
      </c>
      <c r="AB1585" s="4">
        <f t="shared" si="1830"/>
        <v>9</v>
      </c>
      <c r="AC1585" s="3">
        <f t="shared" si="1831"/>
        <v>17</v>
      </c>
      <c r="AD1585" s="42">
        <f t="shared" si="1832"/>
        <v>8.1449999999999996</v>
      </c>
      <c r="AE1585" s="3">
        <f t="shared" si="1833"/>
        <v>59</v>
      </c>
      <c r="AF1585" s="42">
        <f t="shared" si="1834"/>
        <v>44.581666666666663</v>
      </c>
      <c r="AJ1585" s="3">
        <v>6</v>
      </c>
      <c r="AL1585" t="s">
        <v>141</v>
      </c>
    </row>
    <row r="1586" spans="2:38" x14ac:dyDescent="0.2">
      <c r="B1586" s="4">
        <v>9</v>
      </c>
      <c r="C1586" s="13" t="s">
        <v>1922</v>
      </c>
      <c r="D1586" s="8">
        <v>1574800</v>
      </c>
      <c r="E1586" s="8">
        <v>6626625</v>
      </c>
      <c r="F1586" s="23">
        <v>17</v>
      </c>
      <c r="G1586" s="10">
        <v>8</v>
      </c>
      <c r="H1586" s="38">
        <v>8.76</v>
      </c>
      <c r="I1586" s="8">
        <v>59</v>
      </c>
      <c r="J1586" s="8">
        <v>45</v>
      </c>
      <c r="K1586" s="17">
        <v>9.24</v>
      </c>
      <c r="L1586" s="20">
        <f t="shared" si="1826"/>
        <v>17.135766666666665</v>
      </c>
      <c r="M1586" s="20">
        <f t="shared" si="1827"/>
        <v>59.752566666666667</v>
      </c>
      <c r="N1586" s="16">
        <f t="shared" si="1828"/>
        <v>91901.344750648263</v>
      </c>
      <c r="O1586" s="16">
        <f t="shared" si="1829"/>
        <v>110901.09378843977</v>
      </c>
      <c r="P1586" s="22">
        <f t="shared" si="1840"/>
        <v>1.0621883072224059</v>
      </c>
      <c r="Q1586" s="11">
        <f t="shared" si="1841"/>
        <v>7358.4541461810122</v>
      </c>
      <c r="R1586" s="7">
        <f t="shared" si="1839"/>
        <v>1566</v>
      </c>
      <c r="S1586" s="11">
        <f t="shared" si="1842"/>
        <v>7649.7850255317298</v>
      </c>
      <c r="T1586" s="11">
        <f t="shared" si="1843"/>
        <v>9944.7205331912483</v>
      </c>
      <c r="V1586" s="4">
        <v>9</v>
      </c>
      <c r="AB1586" s="4">
        <f t="shared" si="1830"/>
        <v>9</v>
      </c>
      <c r="AC1586" s="3">
        <f t="shared" si="1831"/>
        <v>17</v>
      </c>
      <c r="AD1586" s="42">
        <f t="shared" si="1832"/>
        <v>8.1460000000000008</v>
      </c>
      <c r="AE1586" s="3">
        <f t="shared" si="1833"/>
        <v>59</v>
      </c>
      <c r="AF1586" s="42">
        <f t="shared" si="1834"/>
        <v>45.154000000000003</v>
      </c>
      <c r="AJ1586" s="3">
        <v>9</v>
      </c>
      <c r="AK1586" s="3">
        <v>1</v>
      </c>
      <c r="AL1586" t="s">
        <v>2772</v>
      </c>
    </row>
    <row r="1587" spans="2:38" x14ac:dyDescent="0.2">
      <c r="B1587" s="4">
        <v>9</v>
      </c>
      <c r="C1587" s="13" t="s">
        <v>1923</v>
      </c>
      <c r="D1587" s="8">
        <v>1575375</v>
      </c>
      <c r="E1587" s="8">
        <v>6626625</v>
      </c>
      <c r="F1587" s="23">
        <v>17</v>
      </c>
      <c r="G1587" s="10">
        <v>8</v>
      </c>
      <c r="H1587" s="38">
        <v>45.54</v>
      </c>
      <c r="I1587" s="8">
        <v>59</v>
      </c>
      <c r="J1587" s="8">
        <v>45</v>
      </c>
      <c r="K1587" s="17">
        <v>8.8800000000000008</v>
      </c>
      <c r="L1587" s="20">
        <f t="shared" si="1826"/>
        <v>17.145983333333334</v>
      </c>
      <c r="M1587" s="20">
        <f t="shared" si="1827"/>
        <v>59.752466666666663</v>
      </c>
      <c r="N1587" s="16">
        <f t="shared" si="1828"/>
        <v>91880.119639293553</v>
      </c>
      <c r="O1587" s="16">
        <f t="shared" si="1829"/>
        <v>110901.27938930277</v>
      </c>
      <c r="P1587" s="22">
        <f t="shared" si="1840"/>
        <v>0.57499999999999996</v>
      </c>
      <c r="Q1587" s="11">
        <f t="shared" si="1841"/>
        <v>7359.029146181012</v>
      </c>
      <c r="R1587" s="7">
        <f t="shared" si="1839"/>
        <v>1567</v>
      </c>
      <c r="S1587" s="11">
        <f t="shared" si="1842"/>
        <v>7645.5006062429411</v>
      </c>
      <c r="T1587" s="11">
        <f t="shared" si="1843"/>
        <v>9939.1507881158232</v>
      </c>
      <c r="AB1587" s="4">
        <f t="shared" si="1830"/>
        <v>0</v>
      </c>
      <c r="AC1587" s="3">
        <f t="shared" si="1831"/>
        <v>17</v>
      </c>
      <c r="AD1587" s="42">
        <f t="shared" si="1832"/>
        <v>8.7590000000000003</v>
      </c>
      <c r="AE1587" s="3">
        <f t="shared" si="1833"/>
        <v>59</v>
      </c>
      <c r="AF1587" s="42">
        <f t="shared" si="1834"/>
        <v>45.148000000000003</v>
      </c>
      <c r="AJ1587" s="3">
        <v>9</v>
      </c>
      <c r="AK1587" s="3">
        <v>1</v>
      </c>
      <c r="AL1587" t="s">
        <v>259</v>
      </c>
    </row>
    <row r="1588" spans="2:38" x14ac:dyDescent="0.2">
      <c r="B1588" s="4">
        <v>9</v>
      </c>
      <c r="C1588" s="13" t="s">
        <v>1924</v>
      </c>
      <c r="D1588" s="8">
        <v>1575940</v>
      </c>
      <c r="E1588" s="8">
        <v>6628475</v>
      </c>
      <c r="F1588" s="23">
        <v>17</v>
      </c>
      <c r="G1588" s="10">
        <v>9</v>
      </c>
      <c r="H1588" s="38">
        <v>24.18</v>
      </c>
      <c r="I1588" s="8">
        <v>59</v>
      </c>
      <c r="J1588" s="8">
        <v>46</v>
      </c>
      <c r="K1588" s="17">
        <v>8.2799999999999994</v>
      </c>
      <c r="L1588" s="20">
        <f t="shared" si="1826"/>
        <v>17.156716666666668</v>
      </c>
      <c r="M1588" s="20">
        <f t="shared" si="1827"/>
        <v>59.768966666666664</v>
      </c>
      <c r="N1588" s="16">
        <f t="shared" si="1828"/>
        <v>91855.570656001582</v>
      </c>
      <c r="O1588" s="16">
        <f t="shared" si="1829"/>
        <v>110901.61616758753</v>
      </c>
      <c r="P1588" s="22">
        <f t="shared" si="1840"/>
        <v>1.9343538973000778</v>
      </c>
      <c r="Q1588" s="11">
        <f t="shared" si="1841"/>
        <v>7360.9635000783119</v>
      </c>
      <c r="R1588" s="7">
        <f t="shared" si="1839"/>
        <v>1568</v>
      </c>
      <c r="S1588" s="11">
        <f t="shared" si="1842"/>
        <v>7642.6330217649811</v>
      </c>
      <c r="T1588" s="11">
        <f t="shared" si="1843"/>
        <v>9935.4229282944762</v>
      </c>
      <c r="V1588" s="4">
        <v>9</v>
      </c>
      <c r="AB1588" s="4">
        <f t="shared" si="1830"/>
        <v>9</v>
      </c>
      <c r="AC1588" s="3">
        <f t="shared" si="1831"/>
        <v>17</v>
      </c>
      <c r="AD1588" s="42">
        <f t="shared" si="1832"/>
        <v>9.4030000000000005</v>
      </c>
      <c r="AE1588" s="3">
        <f t="shared" si="1833"/>
        <v>59</v>
      </c>
      <c r="AF1588" s="42">
        <f t="shared" si="1834"/>
        <v>46.137999999999998</v>
      </c>
      <c r="AJ1588" s="3">
        <v>9</v>
      </c>
      <c r="AK1588" s="3">
        <v>1</v>
      </c>
      <c r="AL1588" t="s">
        <v>58</v>
      </c>
    </row>
    <row r="1589" spans="2:38" x14ac:dyDescent="0.2">
      <c r="B1589" s="4">
        <v>7</v>
      </c>
      <c r="C1589" s="13" t="s">
        <v>1925</v>
      </c>
      <c r="D1589" s="29">
        <v>1565325</v>
      </c>
      <c r="E1589" s="29">
        <v>6629748</v>
      </c>
      <c r="F1589" s="23">
        <v>16</v>
      </c>
      <c r="G1589" s="10">
        <v>58</v>
      </c>
      <c r="H1589" s="38">
        <v>5.6</v>
      </c>
      <c r="I1589" s="8">
        <v>59</v>
      </c>
      <c r="J1589" s="8">
        <v>46</v>
      </c>
      <c r="K1589" s="17">
        <v>55.9</v>
      </c>
      <c r="L1589" s="20">
        <f t="shared" si="1826"/>
        <v>16.968222222222224</v>
      </c>
      <c r="M1589" s="20">
        <f t="shared" si="1827"/>
        <v>59.782194444444443</v>
      </c>
      <c r="N1589" s="16">
        <f t="shared" si="1828"/>
        <v>92250.383069004805</v>
      </c>
      <c r="O1589" s="16">
        <f t="shared" si="1829"/>
        <v>110898.37135639142</v>
      </c>
      <c r="P1589" s="22">
        <f t="shared" si="1840"/>
        <v>10.691059535892595</v>
      </c>
      <c r="Q1589" s="11">
        <f t="shared" si="1841"/>
        <v>7371.6545596142041</v>
      </c>
      <c r="R1589" s="7">
        <f t="shared" si="1839"/>
        <v>1569</v>
      </c>
      <c r="S1589" s="11">
        <f t="shared" si="1842"/>
        <v>7648.8550816137185</v>
      </c>
      <c r="T1589" s="11">
        <f t="shared" si="1843"/>
        <v>9943.5116060978344</v>
      </c>
      <c r="V1589" s="4">
        <v>9</v>
      </c>
      <c r="AA1589" s="4">
        <v>9</v>
      </c>
      <c r="AB1589" s="4">
        <f t="shared" si="1830"/>
        <v>18</v>
      </c>
      <c r="AC1589" s="3">
        <f t="shared" si="1831"/>
        <v>16</v>
      </c>
      <c r="AD1589" s="42">
        <f t="shared" si="1832"/>
        <v>58.093333333333334</v>
      </c>
      <c r="AE1589" s="3">
        <f t="shared" si="1833"/>
        <v>59</v>
      </c>
      <c r="AF1589" s="42">
        <f t="shared" si="1834"/>
        <v>46.931666666666665</v>
      </c>
      <c r="AJ1589" s="3">
        <v>6</v>
      </c>
      <c r="AL1589" t="s">
        <v>77</v>
      </c>
    </row>
    <row r="1590" spans="2:38" x14ac:dyDescent="0.2">
      <c r="B1590" s="4">
        <v>7</v>
      </c>
      <c r="C1590" s="13" t="s">
        <v>1926</v>
      </c>
      <c r="D1590" s="29">
        <v>1565798</v>
      </c>
      <c r="E1590" s="29">
        <v>6629117</v>
      </c>
      <c r="F1590" s="23">
        <v>16</v>
      </c>
      <c r="G1590" s="10">
        <v>58</v>
      </c>
      <c r="H1590" s="38">
        <v>35.200000000000003</v>
      </c>
      <c r="I1590" s="8">
        <v>59</v>
      </c>
      <c r="J1590" s="8">
        <v>46</v>
      </c>
      <c r="K1590" s="17">
        <v>35.200000000000003</v>
      </c>
      <c r="L1590" s="20">
        <f t="shared" si="1826"/>
        <v>16.976444444444443</v>
      </c>
      <c r="M1590" s="20">
        <f t="shared" si="1827"/>
        <v>59.776444444444444</v>
      </c>
      <c r="N1590" s="16">
        <f t="shared" si="1828"/>
        <v>92233.56546325628</v>
      </c>
      <c r="O1590" s="16">
        <f t="shared" si="1829"/>
        <v>110898.48286578883</v>
      </c>
      <c r="P1590" s="22">
        <f t="shared" si="1840"/>
        <v>0.7886000253613995</v>
      </c>
      <c r="Q1590" s="11">
        <f t="shared" si="1841"/>
        <v>7372.4431596395652</v>
      </c>
      <c r="R1590" s="7">
        <f t="shared" si="1839"/>
        <v>1570</v>
      </c>
      <c r="S1590" s="11">
        <f t="shared" si="1842"/>
        <v>7644.8009324160594</v>
      </c>
      <c r="T1590" s="11">
        <f t="shared" si="1843"/>
        <v>9938.2412121408779</v>
      </c>
      <c r="AB1590" s="4">
        <f t="shared" si="1830"/>
        <v>0</v>
      </c>
      <c r="AC1590" s="3">
        <f t="shared" si="1831"/>
        <v>16</v>
      </c>
      <c r="AD1590" s="42">
        <f t="shared" si="1832"/>
        <v>58.586666666666666</v>
      </c>
      <c r="AE1590" s="3">
        <f t="shared" si="1833"/>
        <v>59</v>
      </c>
      <c r="AF1590" s="42">
        <f t="shared" si="1834"/>
        <v>46.586666666666666</v>
      </c>
      <c r="AJ1590" s="3">
        <v>8</v>
      </c>
      <c r="AK1590" s="3">
        <v>1</v>
      </c>
      <c r="AL1590" t="s">
        <v>520</v>
      </c>
    </row>
    <row r="1591" spans="2:38" x14ac:dyDescent="0.2">
      <c r="B1591" s="4">
        <v>9</v>
      </c>
      <c r="C1591" s="13" t="s">
        <v>1927</v>
      </c>
      <c r="D1591" s="29">
        <v>1566073</v>
      </c>
      <c r="E1591" s="29">
        <v>6627210</v>
      </c>
      <c r="F1591" s="23">
        <v>16</v>
      </c>
      <c r="G1591" s="10">
        <v>58</v>
      </c>
      <c r="H1591" s="38">
        <v>50.7</v>
      </c>
      <c r="I1591" s="8">
        <v>59</v>
      </c>
      <c r="J1591" s="8">
        <v>45</v>
      </c>
      <c r="K1591" s="17">
        <v>33.479999999999997</v>
      </c>
      <c r="L1591" s="20">
        <f t="shared" si="1826"/>
        <v>16.98075</v>
      </c>
      <c r="M1591" s="20">
        <f t="shared" si="1827"/>
        <v>59.759300000000003</v>
      </c>
      <c r="N1591" s="16">
        <f t="shared" si="1828"/>
        <v>92226.373982303485</v>
      </c>
      <c r="O1591" s="16">
        <f t="shared" si="1829"/>
        <v>110898.38736397514</v>
      </c>
      <c r="P1591" s="22">
        <f t="shared" si="1840"/>
        <v>1.926726238986743</v>
      </c>
      <c r="Q1591" s="11">
        <f t="shared" si="1841"/>
        <v>7374.3698858785519</v>
      </c>
      <c r="R1591" s="7">
        <f t="shared" si="1839"/>
        <v>1571</v>
      </c>
      <c r="S1591" s="11">
        <f t="shared" si="1842"/>
        <v>7641.9313648696889</v>
      </c>
      <c r="T1591" s="11">
        <f t="shared" si="1843"/>
        <v>9934.5107743305962</v>
      </c>
      <c r="AB1591" s="4">
        <f t="shared" si="1830"/>
        <v>0</v>
      </c>
      <c r="AC1591" s="3">
        <f t="shared" si="1831"/>
        <v>16</v>
      </c>
      <c r="AD1591" s="42">
        <f t="shared" si="1832"/>
        <v>58.844999999999999</v>
      </c>
      <c r="AE1591" s="3">
        <f t="shared" si="1833"/>
        <v>59</v>
      </c>
      <c r="AF1591" s="42">
        <f t="shared" si="1834"/>
        <v>45.558</v>
      </c>
      <c r="AJ1591" s="3">
        <v>6</v>
      </c>
      <c r="AK1591" s="3">
        <v>1</v>
      </c>
      <c r="AL1591" t="s">
        <v>521</v>
      </c>
    </row>
    <row r="1592" spans="2:38" x14ac:dyDescent="0.2">
      <c r="B1592" s="4">
        <v>9</v>
      </c>
      <c r="C1592" s="13" t="s">
        <v>1928</v>
      </c>
      <c r="D1592" s="29">
        <v>1566093</v>
      </c>
      <c r="E1592" s="29">
        <v>6627210</v>
      </c>
      <c r="F1592" s="23">
        <v>16</v>
      </c>
      <c r="G1592" s="10">
        <v>58</v>
      </c>
      <c r="H1592" s="38">
        <v>50.7</v>
      </c>
      <c r="I1592" s="8">
        <v>59</v>
      </c>
      <c r="J1592" s="8">
        <v>45</v>
      </c>
      <c r="K1592" s="17">
        <v>33.479999999999997</v>
      </c>
      <c r="L1592" s="20">
        <f t="shared" si="1826"/>
        <v>16.98075</v>
      </c>
      <c r="M1592" s="20">
        <f t="shared" si="1827"/>
        <v>59.759300000000003</v>
      </c>
      <c r="N1592" s="16">
        <f t="shared" si="1828"/>
        <v>92227.551786581869</v>
      </c>
      <c r="O1592" s="16">
        <f t="shared" si="1829"/>
        <v>110898.38736397514</v>
      </c>
      <c r="P1592" s="22">
        <f t="shared" si="1840"/>
        <v>0.02</v>
      </c>
      <c r="Q1592" s="11">
        <f t="shared" si="1841"/>
        <v>7374.3898858785524</v>
      </c>
      <c r="R1592" s="7">
        <f t="shared" si="1839"/>
        <v>1572</v>
      </c>
      <c r="S1592" s="11">
        <f t="shared" si="1842"/>
        <v>7637.0907978436908</v>
      </c>
      <c r="T1592" s="11">
        <f t="shared" si="1843"/>
        <v>9928.2180371967988</v>
      </c>
      <c r="AB1592" s="4">
        <f t="shared" si="1830"/>
        <v>0</v>
      </c>
      <c r="AC1592" s="3">
        <f t="shared" si="1831"/>
        <v>16</v>
      </c>
      <c r="AD1592" s="42">
        <f t="shared" si="1832"/>
        <v>58.844999999999999</v>
      </c>
      <c r="AE1592" s="3">
        <f t="shared" si="1833"/>
        <v>59</v>
      </c>
      <c r="AF1592" s="42">
        <f t="shared" si="1834"/>
        <v>45.558</v>
      </c>
      <c r="AJ1592" s="3">
        <v>6</v>
      </c>
      <c r="AK1592" s="3">
        <v>1</v>
      </c>
      <c r="AL1592" t="s">
        <v>521</v>
      </c>
    </row>
    <row r="1593" spans="2:38" x14ac:dyDescent="0.2">
      <c r="B1593" s="4">
        <v>7</v>
      </c>
      <c r="C1593" s="13" t="s">
        <v>1929</v>
      </c>
      <c r="D1593" s="29">
        <v>1566855</v>
      </c>
      <c r="E1593" s="29">
        <v>6627000</v>
      </c>
      <c r="F1593" s="23">
        <v>16</v>
      </c>
      <c r="G1593" s="10">
        <v>59</v>
      </c>
      <c r="H1593" s="38">
        <v>40.56</v>
      </c>
      <c r="I1593" s="8">
        <v>59</v>
      </c>
      <c r="J1593" s="8">
        <v>45</v>
      </c>
      <c r="K1593" s="17">
        <v>26.22</v>
      </c>
      <c r="L1593" s="20">
        <f t="shared" si="1826"/>
        <v>16.994599999999998</v>
      </c>
      <c r="M1593" s="20">
        <f t="shared" si="1827"/>
        <v>59.757283333333334</v>
      </c>
      <c r="N1593" s="16">
        <f t="shared" si="1828"/>
        <v>92197.227354571456</v>
      </c>
      <c r="O1593" s="16">
        <f t="shared" si="1829"/>
        <v>110898.61570570059</v>
      </c>
      <c r="P1593" s="22">
        <f t="shared" si="1840"/>
        <v>0.79040748984305564</v>
      </c>
      <c r="Q1593" s="11">
        <f t="shared" si="1841"/>
        <v>7375.1802933683957</v>
      </c>
      <c r="R1593" s="7">
        <f t="shared" si="1839"/>
        <v>1573</v>
      </c>
      <c r="S1593" s="11">
        <f t="shared" si="1842"/>
        <v>7633.0537301994582</v>
      </c>
      <c r="T1593" s="11">
        <f t="shared" si="1843"/>
        <v>9922.9698492592961</v>
      </c>
      <c r="U1593" s="4">
        <v>9</v>
      </c>
      <c r="AB1593" s="4">
        <f t="shared" si="1830"/>
        <v>9</v>
      </c>
      <c r="AC1593" s="3">
        <f t="shared" si="1831"/>
        <v>16</v>
      </c>
      <c r="AD1593" s="42">
        <f t="shared" si="1832"/>
        <v>59.676000000000002</v>
      </c>
      <c r="AE1593" s="3">
        <f t="shared" si="1833"/>
        <v>59</v>
      </c>
      <c r="AF1593" s="42">
        <f t="shared" si="1834"/>
        <v>45.436999999999998</v>
      </c>
      <c r="AG1593" s="4">
        <v>1</v>
      </c>
      <c r="AJ1593" s="3">
        <v>9</v>
      </c>
      <c r="AL1593" t="s">
        <v>79</v>
      </c>
    </row>
    <row r="1594" spans="2:38" x14ac:dyDescent="0.2">
      <c r="B1594" s="4">
        <v>9</v>
      </c>
      <c r="C1594" s="13" t="s">
        <v>1930</v>
      </c>
      <c r="D1594" s="8">
        <v>1567110</v>
      </c>
      <c r="E1594" s="8">
        <v>6624660</v>
      </c>
      <c r="F1594" s="23">
        <v>16</v>
      </c>
      <c r="G1594" s="10">
        <v>59</v>
      </c>
      <c r="H1594" s="38">
        <v>54.18</v>
      </c>
      <c r="I1594" s="8">
        <v>59</v>
      </c>
      <c r="J1594" s="8">
        <v>44</v>
      </c>
      <c r="K1594" s="17">
        <v>10.5</v>
      </c>
      <c r="L1594" s="20">
        <f t="shared" si="1826"/>
        <v>16.998383333333333</v>
      </c>
      <c r="M1594" s="20">
        <f t="shared" si="1827"/>
        <v>59.736249999999998</v>
      </c>
      <c r="N1594" s="16">
        <f t="shared" si="1828"/>
        <v>92191.708427173959</v>
      </c>
      <c r="O1594" s="16">
        <f t="shared" si="1829"/>
        <v>110898.49128460525</v>
      </c>
      <c r="P1594" s="22">
        <f t="shared" si="1840"/>
        <v>2.3538532239712824</v>
      </c>
      <c r="Q1594" s="11">
        <f t="shared" si="1841"/>
        <v>7377.5341465923666</v>
      </c>
      <c r="R1594" s="7">
        <f t="shared" si="1839"/>
        <v>1574</v>
      </c>
      <c r="S1594" s="11">
        <f t="shared" si="1842"/>
        <v>7630.6388758909616</v>
      </c>
      <c r="T1594" s="11">
        <f t="shared" si="1843"/>
        <v>9919.8305386582506</v>
      </c>
      <c r="AB1594" s="4">
        <f t="shared" si="1830"/>
        <v>0</v>
      </c>
      <c r="AC1594" s="3">
        <f t="shared" si="1831"/>
        <v>16</v>
      </c>
      <c r="AD1594" s="42">
        <f t="shared" si="1832"/>
        <v>59.902999999999999</v>
      </c>
      <c r="AE1594" s="3">
        <f t="shared" si="1833"/>
        <v>59</v>
      </c>
      <c r="AF1594" s="42">
        <f t="shared" si="1834"/>
        <v>44.174999999999997</v>
      </c>
      <c r="AJ1594" s="3">
        <v>9</v>
      </c>
      <c r="AK1594" s="3">
        <v>1</v>
      </c>
      <c r="AL1594" t="s">
        <v>184</v>
      </c>
    </row>
    <row r="1595" spans="2:38" x14ac:dyDescent="0.2">
      <c r="B1595" s="4">
        <v>9</v>
      </c>
      <c r="C1595" s="13" t="s">
        <v>2773</v>
      </c>
      <c r="D1595" s="8">
        <v>1567190</v>
      </c>
      <c r="E1595" s="8">
        <v>6624620</v>
      </c>
      <c r="F1595" s="23"/>
      <c r="G1595" s="10"/>
      <c r="H1595" s="38"/>
      <c r="I1595" s="8"/>
      <c r="J1595" s="8"/>
      <c r="K1595" s="17"/>
      <c r="L1595" s="20"/>
      <c r="M1595" s="20"/>
      <c r="N1595" s="16"/>
      <c r="O1595" s="16"/>
      <c r="P1595" s="22">
        <f t="shared" si="1840"/>
        <v>8.9442719099991588E-2</v>
      </c>
      <c r="Q1595" s="11">
        <f t="shared" si="1841"/>
        <v>7377.6235893114663</v>
      </c>
      <c r="R1595" s="7">
        <f t="shared" si="1839"/>
        <v>1575</v>
      </c>
      <c r="S1595" s="11">
        <f t="shared" si="1842"/>
        <v>7625.8864783486133</v>
      </c>
      <c r="T1595" s="11">
        <f t="shared" si="1843"/>
        <v>9913.6524218531977</v>
      </c>
      <c r="AB1595" s="4">
        <f t="shared" ref="AB1595" si="1862">SUM(U1595:AA1595)</f>
        <v>0</v>
      </c>
      <c r="AC1595" s="3">
        <f t="shared" ref="AC1595" si="1863">F1595</f>
        <v>0</v>
      </c>
      <c r="AD1595" s="42">
        <f t="shared" ref="AD1595" si="1864">G1595+H1595/60</f>
        <v>0</v>
      </c>
      <c r="AE1595" s="3">
        <f t="shared" ref="AE1595" si="1865">I1595</f>
        <v>0</v>
      </c>
      <c r="AF1595" s="42">
        <f t="shared" ref="AF1595" si="1866">J1595+K1595/60</f>
        <v>0</v>
      </c>
      <c r="AJ1595" s="3">
        <v>9</v>
      </c>
      <c r="AK1595" s="3">
        <v>1</v>
      </c>
      <c r="AL1595" t="s">
        <v>184</v>
      </c>
    </row>
    <row r="1596" spans="2:38" x14ac:dyDescent="0.2">
      <c r="B1596" s="4">
        <v>9</v>
      </c>
      <c r="C1596" s="13" t="s">
        <v>1931</v>
      </c>
      <c r="D1596" s="29">
        <v>1566597</v>
      </c>
      <c r="E1596" s="29">
        <v>6620790</v>
      </c>
      <c r="F1596" s="23">
        <v>16</v>
      </c>
      <c r="G1596" s="10">
        <v>59</v>
      </c>
      <c r="H1596" s="38">
        <v>16.899999999999999</v>
      </c>
      <c r="I1596" s="8">
        <v>59</v>
      </c>
      <c r="J1596" s="8">
        <v>42</v>
      </c>
      <c r="K1596" s="17">
        <v>5.8</v>
      </c>
      <c r="L1596" s="20">
        <f t="shared" si="1826"/>
        <v>16.988027777777777</v>
      </c>
      <c r="M1596" s="20">
        <f t="shared" si="1827"/>
        <v>59.701611111111113</v>
      </c>
      <c r="N1596" s="16">
        <f t="shared" si="1828"/>
        <v>92217.708876676232</v>
      </c>
      <c r="O1596" s="16">
        <f t="shared" si="1829"/>
        <v>110898.01224422568</v>
      </c>
      <c r="P1596" s="22">
        <f t="shared" si="1840"/>
        <v>3.8756353027600521</v>
      </c>
      <c r="Q1596" s="11">
        <f t="shared" si="1841"/>
        <v>7381.4992246142265</v>
      </c>
      <c r="R1596" s="7">
        <f t="shared" si="1839"/>
        <v>1576</v>
      </c>
      <c r="S1596" s="11">
        <f t="shared" si="1842"/>
        <v>7625.0512294872842</v>
      </c>
      <c r="T1596" s="11">
        <f t="shared" si="1843"/>
        <v>9912.5665983334693</v>
      </c>
      <c r="U1596" s="4">
        <v>9</v>
      </c>
      <c r="AB1596" s="4">
        <f t="shared" si="1830"/>
        <v>9</v>
      </c>
      <c r="AC1596" s="3">
        <f t="shared" si="1831"/>
        <v>16</v>
      </c>
      <c r="AD1596" s="42">
        <f t="shared" si="1832"/>
        <v>59.281666666666666</v>
      </c>
      <c r="AE1596" s="3">
        <f t="shared" si="1833"/>
        <v>59</v>
      </c>
      <c r="AF1596" s="42">
        <f t="shared" si="1834"/>
        <v>42.096666666666664</v>
      </c>
      <c r="AJ1596" s="3">
        <v>9</v>
      </c>
      <c r="AL1596" t="s">
        <v>173</v>
      </c>
    </row>
    <row r="1597" spans="2:38" x14ac:dyDescent="0.2">
      <c r="B1597" s="4">
        <v>9</v>
      </c>
      <c r="C1597" s="13" t="s">
        <v>2880</v>
      </c>
      <c r="D1597" s="29">
        <v>1570221</v>
      </c>
      <c r="E1597" s="29">
        <v>6621614</v>
      </c>
      <c r="F1597" s="23">
        <v>17</v>
      </c>
      <c r="G1597" s="10">
        <v>3</v>
      </c>
      <c r="H1597" s="38">
        <v>9.6</v>
      </c>
      <c r="I1597" s="8">
        <v>59</v>
      </c>
      <c r="J1597" s="8">
        <v>42</v>
      </c>
      <c r="K1597" s="17">
        <v>30.2</v>
      </c>
      <c r="L1597" s="20">
        <f t="shared" si="1826"/>
        <v>17.052666666666667</v>
      </c>
      <c r="M1597" s="20">
        <f t="shared" si="1827"/>
        <v>59.708388888888891</v>
      </c>
      <c r="N1597" s="16">
        <f t="shared" si="1828"/>
        <v>92080.671644708549</v>
      </c>
      <c r="O1597" s="16">
        <f t="shared" si="1829"/>
        <v>110899.22409934952</v>
      </c>
      <c r="P1597" s="22">
        <f t="shared" si="1840"/>
        <v>3.7164972756615873</v>
      </c>
      <c r="Q1597" s="11">
        <f t="shared" si="1841"/>
        <v>7385.2157218898883</v>
      </c>
      <c r="R1597" s="7">
        <f t="shared" si="1839"/>
        <v>1577</v>
      </c>
      <c r="S1597" s="11">
        <f t="shared" si="1842"/>
        <v>7624.0527553815709</v>
      </c>
      <c r="T1597" s="11">
        <f t="shared" si="1843"/>
        <v>9911.2685819960425</v>
      </c>
      <c r="AB1597" s="4">
        <f t="shared" ref="AB1597" si="1867">SUM(U1597:AA1597)</f>
        <v>0</v>
      </c>
      <c r="AC1597" s="3">
        <f t="shared" ref="AC1597" si="1868">F1597</f>
        <v>17</v>
      </c>
      <c r="AD1597" s="42">
        <f t="shared" ref="AD1597" si="1869">G1597+H1597/60</f>
        <v>3.16</v>
      </c>
      <c r="AE1597" s="3">
        <f t="shared" ref="AE1597" si="1870">I1597</f>
        <v>59</v>
      </c>
      <c r="AF1597" s="42">
        <f t="shared" ref="AF1597" si="1871">J1597+K1597/60</f>
        <v>42.50333333333333</v>
      </c>
      <c r="AJ1597" s="3">
        <v>8</v>
      </c>
      <c r="AL1597" t="s">
        <v>52</v>
      </c>
    </row>
    <row r="1598" spans="2:38" x14ac:dyDescent="0.2">
      <c r="B1598" s="4">
        <v>7</v>
      </c>
      <c r="C1598" s="13" t="s">
        <v>1932</v>
      </c>
      <c r="D1598" s="29">
        <v>1569945</v>
      </c>
      <c r="E1598" s="29">
        <v>6621271</v>
      </c>
      <c r="F1598" s="23">
        <v>17</v>
      </c>
      <c r="G1598" s="10">
        <v>2</v>
      </c>
      <c r="H1598" s="38">
        <v>51.48</v>
      </c>
      <c r="I1598" s="8">
        <v>59</v>
      </c>
      <c r="J1598" s="8">
        <v>42</v>
      </c>
      <c r="K1598" s="17">
        <v>19.32</v>
      </c>
      <c r="L1598" s="20">
        <f t="shared" si="1826"/>
        <v>17.047633333333334</v>
      </c>
      <c r="M1598" s="20">
        <f t="shared" si="1827"/>
        <v>59.70536666666667</v>
      </c>
      <c r="N1598" s="16">
        <f t="shared" si="1828"/>
        <v>92091.668638266507</v>
      </c>
      <c r="O1598" s="16">
        <f t="shared" si="1829"/>
        <v>110899.09282303488</v>
      </c>
      <c r="P1598" s="22">
        <f t="shared" si="1840"/>
        <v>0.44025560757360033</v>
      </c>
      <c r="Q1598" s="11">
        <f t="shared" si="1841"/>
        <v>7385.6559774974621</v>
      </c>
      <c r="R1598" s="7">
        <f t="shared" si="1839"/>
        <v>1578</v>
      </c>
      <c r="S1598" s="11">
        <f t="shared" si="1842"/>
        <v>7619.6754951621469</v>
      </c>
      <c r="T1598" s="11">
        <f t="shared" si="1843"/>
        <v>9905.5781437107908</v>
      </c>
      <c r="W1598" s="4">
        <v>7</v>
      </c>
      <c r="AB1598" s="4">
        <f t="shared" si="1830"/>
        <v>7</v>
      </c>
      <c r="AC1598" s="3">
        <f t="shared" si="1831"/>
        <v>17</v>
      </c>
      <c r="AD1598" s="42">
        <f t="shared" si="1832"/>
        <v>2.8580000000000001</v>
      </c>
      <c r="AE1598" s="3">
        <f t="shared" si="1833"/>
        <v>59</v>
      </c>
      <c r="AF1598" s="42">
        <f t="shared" si="1834"/>
        <v>42.322000000000003</v>
      </c>
      <c r="AJ1598" s="3">
        <v>9</v>
      </c>
      <c r="AL1598" t="s">
        <v>400</v>
      </c>
    </row>
    <row r="1599" spans="2:38" x14ac:dyDescent="0.2">
      <c r="B1599" s="4">
        <v>7</v>
      </c>
      <c r="C1599" s="13" t="s">
        <v>1933</v>
      </c>
      <c r="D1599" s="29">
        <v>1569968</v>
      </c>
      <c r="E1599" s="29">
        <v>6620996</v>
      </c>
      <c r="F1599" s="23">
        <v>17</v>
      </c>
      <c r="G1599" s="10">
        <v>2</v>
      </c>
      <c r="H1599" s="38">
        <v>52.68</v>
      </c>
      <c r="I1599" s="8">
        <v>59</v>
      </c>
      <c r="J1599" s="8">
        <v>42</v>
      </c>
      <c r="K1599" s="17">
        <v>10.44</v>
      </c>
      <c r="L1599" s="20">
        <f t="shared" si="1826"/>
        <v>17.047966666666667</v>
      </c>
      <c r="M1599" s="20">
        <f t="shared" si="1827"/>
        <v>59.7029</v>
      </c>
      <c r="N1599" s="16">
        <f t="shared" si="1828"/>
        <v>92091.217134399209</v>
      </c>
      <c r="O1599" s="16">
        <f t="shared" si="1829"/>
        <v>110899.06855445883</v>
      </c>
      <c r="P1599" s="22">
        <f t="shared" si="1840"/>
        <v>0.27596014204953584</v>
      </c>
      <c r="Q1599" s="11">
        <f t="shared" si="1841"/>
        <v>7385.9319376395115</v>
      </c>
      <c r="R1599" s="7">
        <f t="shared" si="1839"/>
        <v>1579</v>
      </c>
      <c r="S1599" s="11">
        <f t="shared" si="1842"/>
        <v>7615.1343853560011</v>
      </c>
      <c r="T1599" s="11">
        <f t="shared" si="1843"/>
        <v>9899.6747009628016</v>
      </c>
      <c r="W1599" s="4">
        <v>7</v>
      </c>
      <c r="AB1599" s="4">
        <f>SUM(U1599:AA1599)+AB1600</f>
        <v>23</v>
      </c>
      <c r="AC1599" s="3">
        <f t="shared" si="1831"/>
        <v>17</v>
      </c>
      <c r="AD1599" s="42">
        <f t="shared" si="1832"/>
        <v>2.8780000000000001</v>
      </c>
      <c r="AE1599" s="3">
        <f t="shared" si="1833"/>
        <v>59</v>
      </c>
      <c r="AF1599" s="42">
        <f t="shared" si="1834"/>
        <v>42.173999999999999</v>
      </c>
      <c r="AJ1599" s="3">
        <v>9</v>
      </c>
      <c r="AL1599" t="s">
        <v>307</v>
      </c>
    </row>
    <row r="1600" spans="2:38" x14ac:dyDescent="0.2">
      <c r="B1600" s="4">
        <v>7</v>
      </c>
      <c r="C1600" s="13" t="s">
        <v>1934</v>
      </c>
      <c r="D1600" s="29">
        <v>1569970</v>
      </c>
      <c r="E1600" s="29">
        <v>6620989</v>
      </c>
      <c r="F1600" s="23">
        <v>17</v>
      </c>
      <c r="G1600" s="10">
        <v>2</v>
      </c>
      <c r="H1600" s="38">
        <v>52.8</v>
      </c>
      <c r="I1600" s="8">
        <v>59</v>
      </c>
      <c r="J1600" s="8">
        <v>42</v>
      </c>
      <c r="K1600" s="17">
        <v>10.199999999999999</v>
      </c>
      <c r="L1600" s="20">
        <f t="shared" ref="L1600:L1660" si="1872">(H1600/60+G1600)/60+F1600</f>
        <v>17.047999999999998</v>
      </c>
      <c r="M1600" s="20">
        <f t="shared" ref="M1600:M1660" si="1873">(K1600/60+J1600)/60+I1600</f>
        <v>59.702833333333331</v>
      </c>
      <c r="N1600" s="16">
        <f t="shared" ref="N1600:N1660" si="1874">D1600/L1600</f>
        <v>92091.154387611459</v>
      </c>
      <c r="O1600" s="16">
        <f t="shared" ref="O1600:O1660" si="1875">E1600/M1600</f>
        <v>110899.07514160412</v>
      </c>
      <c r="P1600" s="22">
        <f t="shared" si="1840"/>
        <v>7.280109889280518E-3</v>
      </c>
      <c r="Q1600" s="11">
        <f t="shared" si="1841"/>
        <v>7385.939217749401</v>
      </c>
      <c r="R1600" s="7">
        <f t="shared" si="1839"/>
        <v>1580</v>
      </c>
      <c r="S1600" s="11">
        <f t="shared" si="1842"/>
        <v>7610.3221813265982</v>
      </c>
      <c r="T1600" s="11">
        <f t="shared" si="1843"/>
        <v>9893.4188357245785</v>
      </c>
      <c r="W1600" s="4">
        <v>7</v>
      </c>
      <c r="AA1600" s="4">
        <v>9</v>
      </c>
      <c r="AB1600" s="4">
        <f t="shared" ref="AB1600:AB1660" si="1876">SUM(U1600:AA1600)</f>
        <v>16</v>
      </c>
      <c r="AC1600" s="3">
        <f t="shared" si="1831"/>
        <v>17</v>
      </c>
      <c r="AD1600" s="42">
        <f t="shared" si="1832"/>
        <v>2.88</v>
      </c>
      <c r="AE1600" s="3">
        <f t="shared" si="1833"/>
        <v>59</v>
      </c>
      <c r="AF1600" s="42">
        <f t="shared" si="1834"/>
        <v>42.17</v>
      </c>
      <c r="AJ1600" s="3">
        <v>9</v>
      </c>
      <c r="AL1600" t="s">
        <v>307</v>
      </c>
    </row>
    <row r="1601" spans="1:38" x14ac:dyDescent="0.2">
      <c r="A1601" s="4">
        <v>1</v>
      </c>
      <c r="B1601" s="4">
        <v>9</v>
      </c>
      <c r="C1601" s="13" t="s">
        <v>1935</v>
      </c>
      <c r="D1601" s="29">
        <v>1572147</v>
      </c>
      <c r="E1601" s="29">
        <v>6619339</v>
      </c>
      <c r="F1601" s="23">
        <v>17</v>
      </c>
      <c r="G1601" s="10">
        <v>5</v>
      </c>
      <c r="H1601" s="38">
        <v>9.9</v>
      </c>
      <c r="I1601" s="8">
        <v>59</v>
      </c>
      <c r="J1601" s="8">
        <v>41</v>
      </c>
      <c r="K1601" s="17">
        <v>15.6</v>
      </c>
      <c r="L1601" s="20">
        <f t="shared" si="1872"/>
        <v>17.086083333333335</v>
      </c>
      <c r="M1601" s="20">
        <f t="shared" si="1873"/>
        <v>59.687666666666665</v>
      </c>
      <c r="N1601" s="16">
        <f t="shared" si="1874"/>
        <v>92013.305175264468</v>
      </c>
      <c r="O1601" s="16">
        <f t="shared" si="1875"/>
        <v>110899.61075152321</v>
      </c>
      <c r="P1601" s="22">
        <f t="shared" si="1840"/>
        <v>2.7316348584684591</v>
      </c>
      <c r="Q1601" s="11">
        <f t="shared" si="1841"/>
        <v>7388.6708526078692</v>
      </c>
      <c r="R1601" s="7">
        <f t="shared" si="1839"/>
        <v>1581</v>
      </c>
      <c r="S1601" s="11">
        <f t="shared" si="1842"/>
        <v>7608.3214092635108</v>
      </c>
      <c r="T1601" s="11">
        <f t="shared" si="1843"/>
        <v>9890.817832042565</v>
      </c>
      <c r="V1601" s="4">
        <v>9</v>
      </c>
      <c r="W1601" s="4">
        <v>9</v>
      </c>
      <c r="AB1601" s="4">
        <f t="shared" si="1876"/>
        <v>18</v>
      </c>
      <c r="AC1601" s="3">
        <f t="shared" si="1831"/>
        <v>17</v>
      </c>
      <c r="AD1601" s="42">
        <f t="shared" si="1832"/>
        <v>5.165</v>
      </c>
      <c r="AE1601" s="3">
        <f t="shared" si="1833"/>
        <v>59</v>
      </c>
      <c r="AF1601" s="42">
        <f t="shared" si="1834"/>
        <v>41.26</v>
      </c>
      <c r="AJ1601" s="3">
        <v>7</v>
      </c>
      <c r="AL1601" s="13" t="s">
        <v>412</v>
      </c>
    </row>
    <row r="1602" spans="1:38" x14ac:dyDescent="0.2">
      <c r="B1602" s="4">
        <v>7</v>
      </c>
      <c r="C1602" s="13" t="s">
        <v>1918</v>
      </c>
      <c r="D1602" s="29">
        <v>1572025</v>
      </c>
      <c r="E1602" s="29">
        <v>6619482</v>
      </c>
      <c r="F1602" s="23">
        <v>17</v>
      </c>
      <c r="G1602" s="10">
        <v>5</v>
      </c>
      <c r="H1602" s="38">
        <v>2.2999999999999998</v>
      </c>
      <c r="I1602" s="8">
        <v>59</v>
      </c>
      <c r="J1602" s="8">
        <v>41</v>
      </c>
      <c r="K1602" s="17">
        <v>20.3</v>
      </c>
      <c r="L1602" s="20">
        <f t="shared" ref="L1602" si="1877">(H1602/60+G1602)/60+F1602</f>
        <v>17.083972222222222</v>
      </c>
      <c r="M1602" s="20">
        <f t="shared" ref="M1602" si="1878">(K1602/60+J1602)/60+I1602</f>
        <v>59.688972222222219</v>
      </c>
      <c r="N1602" s="16">
        <f t="shared" ref="N1602" si="1879">D1602/L1602</f>
        <v>92017.534303595152</v>
      </c>
      <c r="O1602" s="16">
        <f t="shared" ref="O1602" si="1880">E1602/M1602</f>
        <v>110899.58083640055</v>
      </c>
      <c r="P1602" s="22">
        <f t="shared" ref="P1602:P1620" si="1881">SQRT(POWER(D1602-D1601,2)+POWER(E1602-E1601,2))/1000</f>
        <v>0.18797074240423695</v>
      </c>
      <c r="Q1602" s="11">
        <f t="shared" ref="Q1602:Q1620" si="1882">Q1601+P1602</f>
        <v>7388.8588233502733</v>
      </c>
      <c r="R1602" s="7">
        <f t="shared" si="1839"/>
        <v>1582</v>
      </c>
      <c r="S1602" s="11">
        <f t="shared" ref="S1602:S1620" si="1883">Q1602/R1602*1628</f>
        <v>7603.7055400848576</v>
      </c>
      <c r="T1602" s="11">
        <f t="shared" ref="T1602:T1620" si="1884">S1602*1.3</f>
        <v>9884.8172021103146</v>
      </c>
      <c r="U1602" s="4">
        <v>9</v>
      </c>
      <c r="AB1602" s="4">
        <f t="shared" ref="AB1602" si="1885">SUM(U1602:AA1602)</f>
        <v>9</v>
      </c>
      <c r="AC1602" s="3">
        <f t="shared" si="1831"/>
        <v>17</v>
      </c>
      <c r="AD1602" s="42">
        <f t="shared" si="1832"/>
        <v>5.0383333333333331</v>
      </c>
      <c r="AE1602" s="3">
        <f t="shared" si="1833"/>
        <v>59</v>
      </c>
      <c r="AF1602" s="42">
        <f t="shared" si="1834"/>
        <v>41.338333333333331</v>
      </c>
      <c r="AG1602" s="4">
        <v>1</v>
      </c>
      <c r="AJ1602" s="3">
        <v>7</v>
      </c>
      <c r="AL1602" t="s">
        <v>81</v>
      </c>
    </row>
    <row r="1603" spans="1:38" x14ac:dyDescent="0.2">
      <c r="B1603" s="4">
        <v>8</v>
      </c>
      <c r="C1603" s="13" t="s">
        <v>1917</v>
      </c>
      <c r="D1603" s="29">
        <v>1568652</v>
      </c>
      <c r="E1603" s="29">
        <v>6618104</v>
      </c>
      <c r="F1603" s="23">
        <v>17</v>
      </c>
      <c r="G1603" s="10">
        <v>1</v>
      </c>
      <c r="H1603" s="38">
        <v>25.5</v>
      </c>
      <c r="I1603" s="8">
        <v>59</v>
      </c>
      <c r="J1603" s="8">
        <v>40</v>
      </c>
      <c r="K1603" s="17">
        <v>37.799999999999997</v>
      </c>
      <c r="L1603" s="20">
        <f t="shared" si="1872"/>
        <v>17.02375</v>
      </c>
      <c r="M1603" s="20">
        <f t="shared" si="1873"/>
        <v>59.677166666666665</v>
      </c>
      <c r="N1603" s="16">
        <f t="shared" si="1874"/>
        <v>92144.915192011162</v>
      </c>
      <c r="O1603" s="16">
        <f t="shared" si="1875"/>
        <v>110898.42848884135</v>
      </c>
      <c r="P1603" s="22">
        <f t="shared" si="1881"/>
        <v>3.6436263529621145</v>
      </c>
      <c r="Q1603" s="11">
        <f t="shared" si="1882"/>
        <v>7392.5024497032355</v>
      </c>
      <c r="R1603" s="7">
        <f t="shared" si="1839"/>
        <v>1583</v>
      </c>
      <c r="S1603" s="11">
        <f t="shared" si="1883"/>
        <v>7602.6493923669414</v>
      </c>
      <c r="T1603" s="11">
        <f t="shared" si="1884"/>
        <v>9883.4442100770248</v>
      </c>
      <c r="AB1603" s="4">
        <f t="shared" si="1876"/>
        <v>0</v>
      </c>
      <c r="AC1603" s="3">
        <f t="shared" ref="AC1603" si="1886">F1603</f>
        <v>17</v>
      </c>
      <c r="AD1603" s="42">
        <f t="shared" ref="AD1603" si="1887">G1603+H1603/60</f>
        <v>1.425</v>
      </c>
      <c r="AE1603" s="3">
        <f t="shared" ref="AE1603" si="1888">I1603</f>
        <v>59</v>
      </c>
      <c r="AF1603" s="42">
        <f t="shared" ref="AF1603" si="1889">J1603+K1603/60</f>
        <v>40.630000000000003</v>
      </c>
      <c r="AJ1603" s="3">
        <v>8</v>
      </c>
      <c r="AK1603" s="3">
        <v>1</v>
      </c>
      <c r="AL1603" s="13" t="s">
        <v>2817</v>
      </c>
    </row>
    <row r="1604" spans="1:38" x14ac:dyDescent="0.2">
      <c r="B1604" s="4">
        <v>9</v>
      </c>
      <c r="C1604" s="13" t="s">
        <v>1936</v>
      </c>
      <c r="D1604" s="8">
        <v>1568700</v>
      </c>
      <c r="E1604" s="8">
        <v>6617600</v>
      </c>
      <c r="F1604" s="23">
        <v>17</v>
      </c>
      <c r="G1604" s="10">
        <v>1</v>
      </c>
      <c r="H1604" s="38">
        <v>2.76</v>
      </c>
      <c r="I1604" s="8">
        <v>59</v>
      </c>
      <c r="J1604" s="8">
        <v>40</v>
      </c>
      <c r="K1604" s="17">
        <v>21.48</v>
      </c>
      <c r="L1604" s="20">
        <f t="shared" si="1872"/>
        <v>17.017433333333333</v>
      </c>
      <c r="M1604" s="20">
        <f t="shared" si="1873"/>
        <v>59.67263333333333</v>
      </c>
      <c r="N1604" s="16">
        <f t="shared" si="1874"/>
        <v>92181.938913623875</v>
      </c>
      <c r="O1604" s="16">
        <f t="shared" si="1875"/>
        <v>110898.40736596732</v>
      </c>
      <c r="P1604" s="22">
        <f t="shared" si="1881"/>
        <v>0.50628055463349564</v>
      </c>
      <c r="Q1604" s="11">
        <f t="shared" si="1882"/>
        <v>7393.0087302578686</v>
      </c>
      <c r="R1604" s="7">
        <f t="shared" si="1839"/>
        <v>1584</v>
      </c>
      <c r="S1604" s="11">
        <f t="shared" si="1883"/>
        <v>7598.3700838761424</v>
      </c>
      <c r="T1604" s="11">
        <f t="shared" si="1884"/>
        <v>9877.8811090389863</v>
      </c>
      <c r="AB1604" s="4">
        <f t="shared" si="1876"/>
        <v>0</v>
      </c>
      <c r="AC1604" s="3">
        <f t="shared" si="1831"/>
        <v>17</v>
      </c>
      <c r="AD1604" s="42">
        <f t="shared" si="1832"/>
        <v>1.046</v>
      </c>
      <c r="AE1604" s="3">
        <f t="shared" si="1833"/>
        <v>59</v>
      </c>
      <c r="AF1604" s="42">
        <f t="shared" si="1834"/>
        <v>40.357999999999997</v>
      </c>
      <c r="AJ1604" s="3">
        <v>6</v>
      </c>
      <c r="AK1604" s="3">
        <v>1</v>
      </c>
      <c r="AL1604" t="s">
        <v>99</v>
      </c>
    </row>
    <row r="1605" spans="1:38" x14ac:dyDescent="0.2">
      <c r="A1605" s="4">
        <v>1</v>
      </c>
      <c r="B1605" s="4">
        <v>9</v>
      </c>
      <c r="C1605" s="13" t="s">
        <v>1937</v>
      </c>
      <c r="D1605" s="29">
        <v>1571914</v>
      </c>
      <c r="E1605" s="29">
        <v>6613745</v>
      </c>
      <c r="F1605" s="23">
        <v>17</v>
      </c>
      <c r="G1605" s="10">
        <v>4</v>
      </c>
      <c r="H1605" s="38">
        <v>48.2</v>
      </c>
      <c r="I1605" s="8">
        <v>59</v>
      </c>
      <c r="J1605" s="8">
        <v>38</v>
      </c>
      <c r="K1605" s="17">
        <v>15</v>
      </c>
      <c r="L1605" s="20">
        <f t="shared" si="1872"/>
        <v>17.080055555555557</v>
      </c>
      <c r="M1605" s="20">
        <f t="shared" si="1873"/>
        <v>59.637500000000003</v>
      </c>
      <c r="N1605" s="16">
        <f t="shared" si="1874"/>
        <v>92032.136247279952</v>
      </c>
      <c r="O1605" s="16">
        <f t="shared" si="1875"/>
        <v>110899.09872144205</v>
      </c>
      <c r="P1605" s="22">
        <f t="shared" si="1881"/>
        <v>5.0190458256525217</v>
      </c>
      <c r="Q1605" s="11">
        <f t="shared" si="1882"/>
        <v>7398.0277760835215</v>
      </c>
      <c r="R1605" s="7">
        <f t="shared" si="1839"/>
        <v>1585</v>
      </c>
      <c r="S1605" s="11">
        <f t="shared" si="1883"/>
        <v>7598.7313687469868</v>
      </c>
      <c r="T1605" s="11">
        <f t="shared" si="1884"/>
        <v>9878.3507793710833</v>
      </c>
      <c r="V1605" s="4">
        <v>9</v>
      </c>
      <c r="AA1605" s="4">
        <v>9</v>
      </c>
      <c r="AB1605" s="4">
        <f>SUM(U1605:AA1605)+AB1606+AB1607</f>
        <v>36</v>
      </c>
      <c r="AC1605" s="3">
        <f t="shared" si="1831"/>
        <v>17</v>
      </c>
      <c r="AD1605" s="42">
        <f t="shared" si="1832"/>
        <v>4.8033333333333337</v>
      </c>
      <c r="AE1605" s="3">
        <f t="shared" si="1833"/>
        <v>59</v>
      </c>
      <c r="AF1605" s="42">
        <f t="shared" si="1834"/>
        <v>38.25</v>
      </c>
      <c r="AJ1605" s="3">
        <v>9</v>
      </c>
      <c r="AK1605" s="3">
        <v>1</v>
      </c>
      <c r="AL1605" s="13" t="s">
        <v>2815</v>
      </c>
    </row>
    <row r="1606" spans="1:38" x14ac:dyDescent="0.2">
      <c r="A1606" s="4">
        <v>1</v>
      </c>
      <c r="B1606" s="4">
        <v>9</v>
      </c>
      <c r="C1606" s="13" t="s">
        <v>3053</v>
      </c>
      <c r="D1606" s="29">
        <v>1571990</v>
      </c>
      <c r="E1606" s="29">
        <v>6613830</v>
      </c>
      <c r="F1606" s="23"/>
      <c r="G1606" s="10"/>
      <c r="H1606" s="38"/>
      <c r="I1606" s="8"/>
      <c r="J1606" s="8"/>
      <c r="K1606" s="17"/>
      <c r="L1606" s="20"/>
      <c r="M1606" s="20"/>
      <c r="N1606" s="16"/>
      <c r="O1606" s="16"/>
      <c r="P1606" s="22">
        <f t="shared" si="1881"/>
        <v>0.11402192771568108</v>
      </c>
      <c r="Q1606" s="11">
        <f t="shared" si="1882"/>
        <v>7398.1417980112374</v>
      </c>
      <c r="R1606" s="7">
        <f t="shared" si="1839"/>
        <v>1586</v>
      </c>
      <c r="S1606" s="11">
        <f t="shared" si="1883"/>
        <v>7594.0572806824048</v>
      </c>
      <c r="T1606" s="11">
        <f t="shared" si="1884"/>
        <v>9872.2744648871267</v>
      </c>
      <c r="AA1606" s="4">
        <v>9</v>
      </c>
      <c r="AB1606" s="4">
        <f t="shared" ref="AB1606" si="1890">SUM(U1606:AA1606)</f>
        <v>9</v>
      </c>
      <c r="AC1606" s="3">
        <f t="shared" si="1831"/>
        <v>0</v>
      </c>
      <c r="AD1606" s="42">
        <f t="shared" si="1832"/>
        <v>0</v>
      </c>
      <c r="AE1606" s="3">
        <f t="shared" si="1833"/>
        <v>0</v>
      </c>
      <c r="AF1606" s="42">
        <f t="shared" si="1834"/>
        <v>0</v>
      </c>
      <c r="AJ1606" s="3">
        <v>9</v>
      </c>
      <c r="AL1606" s="13" t="s">
        <v>3054</v>
      </c>
    </row>
    <row r="1607" spans="1:38" x14ac:dyDescent="0.2">
      <c r="A1607" s="4">
        <v>1</v>
      </c>
      <c r="B1607" s="4">
        <v>9</v>
      </c>
      <c r="C1607" s="13" t="s">
        <v>1948</v>
      </c>
      <c r="D1607" s="29">
        <v>1571963</v>
      </c>
      <c r="E1607" s="29">
        <v>6613912</v>
      </c>
      <c r="F1607" s="23">
        <v>17</v>
      </c>
      <c r="G1607" s="10">
        <v>4</v>
      </c>
      <c r="H1607" s="38">
        <v>51.5</v>
      </c>
      <c r="I1607" s="8">
        <v>59</v>
      </c>
      <c r="J1607" s="8">
        <v>38</v>
      </c>
      <c r="K1607" s="17">
        <v>20.399999999999999</v>
      </c>
      <c r="L1607" s="20">
        <f t="shared" si="1872"/>
        <v>17.080972222222222</v>
      </c>
      <c r="M1607" s="20">
        <f t="shared" si="1873"/>
        <v>59.639000000000003</v>
      </c>
      <c r="N1607" s="16">
        <f t="shared" si="1874"/>
        <v>92030.065944073576</v>
      </c>
      <c r="O1607" s="16">
        <f t="shared" si="1875"/>
        <v>110899.10964301882</v>
      </c>
      <c r="P1607" s="22">
        <f t="shared" si="1881"/>
        <v>8.6330759292386636E-2</v>
      </c>
      <c r="Q1607" s="11">
        <f t="shared" si="1882"/>
        <v>7398.22812877053</v>
      </c>
      <c r="R1607" s="7">
        <f t="shared" si="1839"/>
        <v>1587</v>
      </c>
      <c r="S1607" s="11">
        <f t="shared" si="1883"/>
        <v>7589.360676520746</v>
      </c>
      <c r="T1607" s="11">
        <f t="shared" si="1884"/>
        <v>9866.1688794769707</v>
      </c>
      <c r="AA1607" s="4">
        <v>9</v>
      </c>
      <c r="AB1607" s="4">
        <f t="shared" si="1876"/>
        <v>9</v>
      </c>
      <c r="AC1607" s="3">
        <f t="shared" ref="AC1607:AC1664" si="1891">F1607</f>
        <v>17</v>
      </c>
      <c r="AD1607" s="42">
        <f t="shared" ref="AD1607:AD1664" si="1892">G1607+H1607/60</f>
        <v>4.8583333333333334</v>
      </c>
      <c r="AE1607" s="3">
        <f t="shared" ref="AE1607:AE1664" si="1893">I1607</f>
        <v>59</v>
      </c>
      <c r="AF1607" s="42">
        <f t="shared" ref="AF1607:AF1664" si="1894">J1607+K1607/60</f>
        <v>38.340000000000003</v>
      </c>
      <c r="AJ1607" s="3">
        <v>9</v>
      </c>
      <c r="AL1607" s="13" t="s">
        <v>2816</v>
      </c>
    </row>
    <row r="1608" spans="1:38" x14ac:dyDescent="0.2">
      <c r="B1608" s="4">
        <v>9</v>
      </c>
      <c r="C1608" s="13" t="s">
        <v>1938</v>
      </c>
      <c r="D1608" s="29">
        <v>1572850</v>
      </c>
      <c r="E1608" s="29">
        <v>6612268</v>
      </c>
      <c r="F1608" s="23">
        <v>17</v>
      </c>
      <c r="G1608" s="10">
        <v>5</v>
      </c>
      <c r="H1608" s="38">
        <v>46.1</v>
      </c>
      <c r="I1608" s="8">
        <v>59</v>
      </c>
      <c r="J1608" s="8">
        <v>37</v>
      </c>
      <c r="K1608" s="17">
        <v>26.7</v>
      </c>
      <c r="L1608" s="20">
        <f t="shared" si="1872"/>
        <v>17.096138888888888</v>
      </c>
      <c r="M1608" s="20">
        <f t="shared" si="1873"/>
        <v>59.624083333333331</v>
      </c>
      <c r="N1608" s="16">
        <f t="shared" si="1874"/>
        <v>92000.305462084521</v>
      </c>
      <c r="O1608" s="16">
        <f t="shared" si="1875"/>
        <v>110899.28147043491</v>
      </c>
      <c r="P1608" s="22">
        <f t="shared" si="1881"/>
        <v>1.8680216808163657</v>
      </c>
      <c r="Q1608" s="11">
        <f t="shared" si="1882"/>
        <v>7400.0961504513461</v>
      </c>
      <c r="R1608" s="7">
        <f t="shared" si="1839"/>
        <v>1588</v>
      </c>
      <c r="S1608" s="11">
        <f t="shared" si="1883"/>
        <v>7586.496557263722</v>
      </c>
      <c r="T1608" s="11">
        <f t="shared" si="1884"/>
        <v>9862.4455244428391</v>
      </c>
      <c r="U1608" s="4">
        <v>9</v>
      </c>
      <c r="AB1608" s="4">
        <f t="shared" si="1876"/>
        <v>9</v>
      </c>
      <c r="AC1608" s="3">
        <f t="shared" si="1891"/>
        <v>17</v>
      </c>
      <c r="AD1608" s="42">
        <f t="shared" si="1892"/>
        <v>5.7683333333333335</v>
      </c>
      <c r="AE1608" s="3">
        <f t="shared" si="1893"/>
        <v>59</v>
      </c>
      <c r="AF1608" s="42">
        <f t="shared" si="1894"/>
        <v>37.445</v>
      </c>
      <c r="AJ1608" s="3">
        <v>9</v>
      </c>
      <c r="AL1608" t="s">
        <v>610</v>
      </c>
    </row>
    <row r="1609" spans="1:38" x14ac:dyDescent="0.2">
      <c r="B1609" s="4">
        <v>9</v>
      </c>
      <c r="C1609" s="13" t="s">
        <v>1940</v>
      </c>
      <c r="D1609" s="29">
        <v>1573102</v>
      </c>
      <c r="E1609" s="29">
        <v>6611127</v>
      </c>
      <c r="F1609" s="23">
        <v>17</v>
      </c>
      <c r="G1609" s="10">
        <v>6</v>
      </c>
      <c r="H1609" s="38">
        <v>0.7</v>
      </c>
      <c r="I1609" s="8">
        <v>59</v>
      </c>
      <c r="J1609" s="8">
        <v>36</v>
      </c>
      <c r="K1609" s="17">
        <v>49.7</v>
      </c>
      <c r="L1609" s="20">
        <f t="shared" si="1872"/>
        <v>17.100194444444444</v>
      </c>
      <c r="M1609" s="20">
        <f t="shared" si="1873"/>
        <v>59.613805555555558</v>
      </c>
      <c r="N1609" s="16">
        <f t="shared" si="1874"/>
        <v>91993.222949056784</v>
      </c>
      <c r="O1609" s="16">
        <f t="shared" si="1875"/>
        <v>110899.26131018308</v>
      </c>
      <c r="P1609" s="22">
        <f t="shared" si="1881"/>
        <v>1.168496897728017</v>
      </c>
      <c r="Q1609" s="11">
        <f t="shared" si="1882"/>
        <v>7401.264647349074</v>
      </c>
      <c r="R1609" s="7">
        <f t="shared" si="1839"/>
        <v>1589</v>
      </c>
      <c r="S1609" s="11">
        <f t="shared" si="1883"/>
        <v>7582.9193492034565</v>
      </c>
      <c r="T1609" s="11">
        <f t="shared" si="1884"/>
        <v>9857.7951539644946</v>
      </c>
      <c r="U1609" s="4">
        <v>9</v>
      </c>
      <c r="V1609" s="4">
        <v>7</v>
      </c>
      <c r="W1609" s="4">
        <v>7</v>
      </c>
      <c r="AB1609" s="4">
        <f>SUM(U1609:AA1609)+AB1610</f>
        <v>46</v>
      </c>
      <c r="AC1609" s="3">
        <f t="shared" si="1891"/>
        <v>17</v>
      </c>
      <c r="AD1609" s="42">
        <f t="shared" si="1892"/>
        <v>6.0116666666666667</v>
      </c>
      <c r="AE1609" s="3">
        <f t="shared" si="1893"/>
        <v>59</v>
      </c>
      <c r="AF1609" s="42">
        <f t="shared" si="1894"/>
        <v>36.828333333333333</v>
      </c>
      <c r="AJ1609" s="3">
        <v>9</v>
      </c>
      <c r="AL1609" t="s">
        <v>43</v>
      </c>
    </row>
    <row r="1610" spans="1:38" x14ac:dyDescent="0.2">
      <c r="B1610" s="4">
        <v>8</v>
      </c>
      <c r="C1610" s="13" t="s">
        <v>1939</v>
      </c>
      <c r="D1610" s="29">
        <v>1573100</v>
      </c>
      <c r="E1610" s="29">
        <v>6611134</v>
      </c>
      <c r="F1610" s="23">
        <v>17</v>
      </c>
      <c r="G1610" s="10">
        <v>6</v>
      </c>
      <c r="H1610" s="38">
        <v>0.6</v>
      </c>
      <c r="I1610" s="8">
        <v>59</v>
      </c>
      <c r="J1610" s="8">
        <v>36</v>
      </c>
      <c r="K1610" s="17">
        <v>49.9</v>
      </c>
      <c r="L1610" s="20">
        <f t="shared" si="1872"/>
        <v>17.100166666666667</v>
      </c>
      <c r="M1610" s="20">
        <f t="shared" si="1873"/>
        <v>59.613861111111113</v>
      </c>
      <c r="N1610" s="16">
        <f t="shared" si="1874"/>
        <v>91993.255426360367</v>
      </c>
      <c r="O1610" s="16">
        <f t="shared" si="1875"/>
        <v>110899.2753829157</v>
      </c>
      <c r="P1610" s="22">
        <f t="shared" si="1881"/>
        <v>7.280109889280518E-3</v>
      </c>
      <c r="Q1610" s="11">
        <f t="shared" si="1882"/>
        <v>7401.2719274589635</v>
      </c>
      <c r="R1610" s="7">
        <f t="shared" si="1839"/>
        <v>1590</v>
      </c>
      <c r="S1610" s="11">
        <f t="shared" si="1883"/>
        <v>7578.1576716372292</v>
      </c>
      <c r="T1610" s="11">
        <f t="shared" si="1884"/>
        <v>9851.6049731283983</v>
      </c>
      <c r="U1610" s="4">
        <v>9</v>
      </c>
      <c r="V1610" s="4">
        <v>7</v>
      </c>
      <c r="W1610" s="4">
        <v>7</v>
      </c>
      <c r="AB1610" s="4">
        <f t="shared" si="1876"/>
        <v>23</v>
      </c>
      <c r="AC1610" s="3">
        <f t="shared" si="1891"/>
        <v>17</v>
      </c>
      <c r="AD1610" s="42">
        <f t="shared" si="1892"/>
        <v>6.01</v>
      </c>
      <c r="AE1610" s="3">
        <f t="shared" si="1893"/>
        <v>59</v>
      </c>
      <c r="AF1610" s="42">
        <f t="shared" si="1894"/>
        <v>36.831666666666663</v>
      </c>
      <c r="AJ1610" s="3">
        <v>9</v>
      </c>
      <c r="AL1610" t="s">
        <v>43</v>
      </c>
    </row>
    <row r="1611" spans="1:38" x14ac:dyDescent="0.2">
      <c r="B1611" s="4">
        <v>8</v>
      </c>
      <c r="C1611" s="13" t="s">
        <v>1941</v>
      </c>
      <c r="D1611" s="29">
        <v>1574360</v>
      </c>
      <c r="E1611" s="29">
        <v>6611093</v>
      </c>
      <c r="F1611" s="23">
        <v>17</v>
      </c>
      <c r="G1611" s="10">
        <v>7</v>
      </c>
      <c r="H1611" s="38">
        <v>20.9</v>
      </c>
      <c r="I1611" s="8">
        <v>59</v>
      </c>
      <c r="J1611" s="8">
        <v>36</v>
      </c>
      <c r="K1611" s="17">
        <v>47.8</v>
      </c>
      <c r="L1611" s="20">
        <f t="shared" si="1872"/>
        <v>17.122472222222221</v>
      </c>
      <c r="M1611" s="20">
        <f t="shared" si="1873"/>
        <v>59.613277777777775</v>
      </c>
      <c r="N1611" s="16">
        <f t="shared" si="1874"/>
        <v>91947.00272059624</v>
      </c>
      <c r="O1611" s="16">
        <f t="shared" si="1875"/>
        <v>110899.67279847238</v>
      </c>
      <c r="P1611" s="22">
        <f t="shared" si="1881"/>
        <v>1.2606668870086182</v>
      </c>
      <c r="Q1611" s="11">
        <f t="shared" si="1882"/>
        <v>7402.532594345972</v>
      </c>
      <c r="R1611" s="7">
        <f t="shared" si="1839"/>
        <v>1591</v>
      </c>
      <c r="S1611" s="11">
        <f t="shared" si="1883"/>
        <v>7574.684515144716</v>
      </c>
      <c r="T1611" s="11">
        <f t="shared" si="1884"/>
        <v>9847.0898696881304</v>
      </c>
      <c r="AB1611" s="4">
        <f t="shared" si="1876"/>
        <v>0</v>
      </c>
      <c r="AC1611" s="3">
        <f t="shared" si="1891"/>
        <v>17</v>
      </c>
      <c r="AD1611" s="42">
        <f t="shared" si="1892"/>
        <v>7.3483333333333336</v>
      </c>
      <c r="AE1611" s="3">
        <f t="shared" si="1893"/>
        <v>59</v>
      </c>
      <c r="AF1611" s="42">
        <f t="shared" si="1894"/>
        <v>36.796666666666667</v>
      </c>
      <c r="AJ1611" s="3">
        <v>8</v>
      </c>
      <c r="AL1611" s="13" t="s">
        <v>2818</v>
      </c>
    </row>
    <row r="1612" spans="1:38" x14ac:dyDescent="0.2">
      <c r="B1612" s="4">
        <v>9</v>
      </c>
      <c r="C1612" s="13" t="s">
        <v>1942</v>
      </c>
      <c r="D1612" s="29">
        <v>1574478</v>
      </c>
      <c r="E1612" s="29">
        <v>6609654</v>
      </c>
      <c r="F1612" s="23">
        <v>17</v>
      </c>
      <c r="G1612" s="10">
        <v>7</v>
      </c>
      <c r="H1612" s="38">
        <v>26.6</v>
      </c>
      <c r="I1612" s="8">
        <v>59</v>
      </c>
      <c r="J1612" s="8">
        <v>36</v>
      </c>
      <c r="K1612" s="17">
        <v>1.2</v>
      </c>
      <c r="L1612" s="20">
        <f t="shared" si="1872"/>
        <v>17.124055555555554</v>
      </c>
      <c r="M1612" s="20">
        <f t="shared" si="1873"/>
        <v>59.600333333333332</v>
      </c>
      <c r="N1612" s="16">
        <f t="shared" si="1874"/>
        <v>91945.39195997834</v>
      </c>
      <c r="O1612" s="16">
        <f t="shared" si="1875"/>
        <v>110899.61465539903</v>
      </c>
      <c r="P1612" s="22">
        <f t="shared" si="1881"/>
        <v>1.4438299761398501</v>
      </c>
      <c r="Q1612" s="11">
        <f t="shared" si="1882"/>
        <v>7403.9764243221116</v>
      </c>
      <c r="R1612" s="7">
        <f t="shared" si="1839"/>
        <v>1592</v>
      </c>
      <c r="S1612" s="11">
        <f t="shared" si="1883"/>
        <v>7571.4030268821589</v>
      </c>
      <c r="T1612" s="11">
        <f t="shared" si="1884"/>
        <v>9842.8239349468076</v>
      </c>
      <c r="AA1612" s="4">
        <v>9</v>
      </c>
      <c r="AB1612" s="4">
        <f t="shared" si="1876"/>
        <v>9</v>
      </c>
      <c r="AC1612" s="3">
        <f t="shared" si="1891"/>
        <v>17</v>
      </c>
      <c r="AD1612" s="42">
        <f t="shared" si="1892"/>
        <v>7.4433333333333334</v>
      </c>
      <c r="AE1612" s="3">
        <f t="shared" si="1893"/>
        <v>59</v>
      </c>
      <c r="AF1612" s="42">
        <f t="shared" si="1894"/>
        <v>36.020000000000003</v>
      </c>
      <c r="AJ1612" s="3">
        <v>9</v>
      </c>
      <c r="AL1612" t="s">
        <v>93</v>
      </c>
    </row>
    <row r="1613" spans="1:38" x14ac:dyDescent="0.2">
      <c r="B1613" s="4">
        <v>8</v>
      </c>
      <c r="C1613" s="13" t="s">
        <v>1943</v>
      </c>
      <c r="D1613" s="29">
        <v>1575132</v>
      </c>
      <c r="E1613" s="29">
        <v>6608726</v>
      </c>
      <c r="F1613" s="23">
        <v>17</v>
      </c>
      <c r="G1613" s="10">
        <v>8</v>
      </c>
      <c r="H1613" s="38">
        <v>7.1</v>
      </c>
      <c r="I1613" s="8">
        <v>59</v>
      </c>
      <c r="J1613" s="8">
        <v>35</v>
      </c>
      <c r="K1613" s="17">
        <v>30.8</v>
      </c>
      <c r="L1613" s="20">
        <f t="shared" si="1872"/>
        <v>17.135305555555554</v>
      </c>
      <c r="M1613" s="20">
        <f t="shared" si="1873"/>
        <v>59.591888888888889</v>
      </c>
      <c r="N1613" s="16">
        <f t="shared" si="1874"/>
        <v>91923.193017664962</v>
      </c>
      <c r="O1613" s="16">
        <f t="shared" si="1875"/>
        <v>110899.75705120197</v>
      </c>
      <c r="P1613" s="22">
        <f t="shared" si="1881"/>
        <v>1.1352973178863766</v>
      </c>
      <c r="Q1613" s="11">
        <f t="shared" si="1882"/>
        <v>7405.111721639998</v>
      </c>
      <c r="R1613" s="7">
        <f t="shared" si="1839"/>
        <v>1593</v>
      </c>
      <c r="S1613" s="11">
        <f t="shared" si="1883"/>
        <v>7567.8103470369851</v>
      </c>
      <c r="T1613" s="11">
        <f t="shared" si="1884"/>
        <v>9838.1534511480804</v>
      </c>
      <c r="AA1613" s="4">
        <v>9</v>
      </c>
      <c r="AB1613" s="4">
        <f t="shared" si="1876"/>
        <v>9</v>
      </c>
      <c r="AC1613" s="3">
        <f t="shared" si="1891"/>
        <v>17</v>
      </c>
      <c r="AD1613" s="42">
        <f t="shared" si="1892"/>
        <v>8.1183333333333341</v>
      </c>
      <c r="AE1613" s="3">
        <f t="shared" si="1893"/>
        <v>59</v>
      </c>
      <c r="AF1613" s="42">
        <f t="shared" si="1894"/>
        <v>35.513333333333335</v>
      </c>
      <c r="AJ1613" s="3">
        <v>9</v>
      </c>
      <c r="AL1613" t="s">
        <v>378</v>
      </c>
    </row>
    <row r="1614" spans="1:38" x14ac:dyDescent="0.2">
      <c r="A1614" s="4">
        <v>1</v>
      </c>
      <c r="B1614" s="4">
        <v>9</v>
      </c>
      <c r="C1614" s="13" t="s">
        <v>1944</v>
      </c>
      <c r="D1614" s="29">
        <v>1568877</v>
      </c>
      <c r="E1614" s="29">
        <v>6603133</v>
      </c>
      <c r="F1614" s="23">
        <v>17</v>
      </c>
      <c r="G1614" s="10">
        <v>1</v>
      </c>
      <c r="H1614" s="38">
        <v>22</v>
      </c>
      <c r="I1614" s="8">
        <v>59</v>
      </c>
      <c r="J1614" s="8">
        <v>32</v>
      </c>
      <c r="K1614" s="17">
        <v>34</v>
      </c>
      <c r="L1614" s="20">
        <f t="shared" si="1872"/>
        <v>17.022777777777776</v>
      </c>
      <c r="M1614" s="20">
        <f t="shared" si="1873"/>
        <v>59.542777777777779</v>
      </c>
      <c r="N1614" s="16">
        <f t="shared" si="1874"/>
        <v>92163.395450540134</v>
      </c>
      <c r="O1614" s="16">
        <f t="shared" si="1875"/>
        <v>110897.29512861901</v>
      </c>
      <c r="P1614" s="22">
        <f t="shared" si="1881"/>
        <v>8.3908684890182847</v>
      </c>
      <c r="Q1614" s="11">
        <f t="shared" si="1882"/>
        <v>7413.5025901290164</v>
      </c>
      <c r="R1614" s="7">
        <f t="shared" si="1839"/>
        <v>1594</v>
      </c>
      <c r="S1614" s="11">
        <f t="shared" si="1883"/>
        <v>7571.6325073588705</v>
      </c>
      <c r="T1614" s="11">
        <f t="shared" si="1884"/>
        <v>9843.1222595665313</v>
      </c>
      <c r="AB1614" s="4">
        <f t="shared" si="1876"/>
        <v>0</v>
      </c>
      <c r="AC1614" s="3">
        <f t="shared" si="1891"/>
        <v>17</v>
      </c>
      <c r="AD1614" s="42">
        <f t="shared" si="1892"/>
        <v>1.3666666666666667</v>
      </c>
      <c r="AE1614" s="3">
        <f t="shared" si="1893"/>
        <v>59</v>
      </c>
      <c r="AF1614" s="42">
        <f t="shared" si="1894"/>
        <v>32.56666666666667</v>
      </c>
      <c r="AJ1614" s="3">
        <v>9</v>
      </c>
      <c r="AL1614" t="s">
        <v>62</v>
      </c>
    </row>
    <row r="1615" spans="1:38" x14ac:dyDescent="0.2">
      <c r="A1615" s="4">
        <v>1</v>
      </c>
      <c r="B1615" s="4">
        <v>9</v>
      </c>
      <c r="C1615" s="13" t="s">
        <v>1945</v>
      </c>
      <c r="D1615" s="29">
        <v>1568616</v>
      </c>
      <c r="E1615" s="29">
        <v>6603488</v>
      </c>
      <c r="F1615" s="23">
        <v>17</v>
      </c>
      <c r="G1615" s="10">
        <v>1</v>
      </c>
      <c r="H1615" s="38">
        <v>5.8</v>
      </c>
      <c r="I1615" s="8">
        <v>59</v>
      </c>
      <c r="J1615" s="8">
        <v>32</v>
      </c>
      <c r="K1615" s="17">
        <v>45.6</v>
      </c>
      <c r="L1615" s="20">
        <f t="shared" si="1872"/>
        <v>17.018277777777779</v>
      </c>
      <c r="M1615" s="20">
        <f t="shared" si="1873"/>
        <v>59.545999999999999</v>
      </c>
      <c r="N1615" s="16">
        <f t="shared" si="1874"/>
        <v>92172.428989746317</v>
      </c>
      <c r="O1615" s="16">
        <f t="shared" si="1875"/>
        <v>110897.25590299936</v>
      </c>
      <c r="P1615" s="22">
        <f t="shared" si="1881"/>
        <v>0.44062001770232817</v>
      </c>
      <c r="Q1615" s="11">
        <f t="shared" si="1882"/>
        <v>7413.9432101467191</v>
      </c>
      <c r="R1615" s="7">
        <f t="shared" si="1839"/>
        <v>1595</v>
      </c>
      <c r="S1615" s="11">
        <f t="shared" si="1883"/>
        <v>7567.3351386325139</v>
      </c>
      <c r="T1615" s="11">
        <f t="shared" si="1884"/>
        <v>9837.5356802222686</v>
      </c>
      <c r="V1615" s="4">
        <v>7</v>
      </c>
      <c r="AA1615" s="4">
        <v>9</v>
      </c>
      <c r="AB1615" s="4">
        <f t="shared" si="1876"/>
        <v>16</v>
      </c>
      <c r="AC1615" s="3">
        <f t="shared" si="1891"/>
        <v>17</v>
      </c>
      <c r="AD1615" s="42">
        <f t="shared" si="1892"/>
        <v>1.0966666666666667</v>
      </c>
      <c r="AE1615" s="3">
        <f t="shared" si="1893"/>
        <v>59</v>
      </c>
      <c r="AF1615" s="42">
        <f t="shared" si="1894"/>
        <v>32.76</v>
      </c>
      <c r="AJ1615" s="3">
        <v>6</v>
      </c>
      <c r="AL1615" s="13" t="s">
        <v>2819</v>
      </c>
    </row>
    <row r="1616" spans="1:38" x14ac:dyDescent="0.2">
      <c r="B1616" s="4">
        <v>9</v>
      </c>
      <c r="C1616" s="13" t="s">
        <v>1946</v>
      </c>
      <c r="D1616" s="29">
        <v>1568168</v>
      </c>
      <c r="E1616" s="29">
        <v>6605092</v>
      </c>
      <c r="F1616" s="23">
        <v>17</v>
      </c>
      <c r="G1616" s="10">
        <v>0</v>
      </c>
      <c r="H1616" s="38">
        <v>39.200000000000003</v>
      </c>
      <c r="I1616" s="8">
        <v>59</v>
      </c>
      <c r="J1616" s="8">
        <v>33</v>
      </c>
      <c r="K1616" s="17">
        <v>37.700000000000003</v>
      </c>
      <c r="L1616" s="20">
        <f t="shared" si="1872"/>
        <v>17.010888888888889</v>
      </c>
      <c r="M1616" s="20">
        <f t="shared" si="1873"/>
        <v>59.560472222222224</v>
      </c>
      <c r="N1616" s="16">
        <f t="shared" si="1874"/>
        <v>92186.129146037172</v>
      </c>
      <c r="O1616" s="16">
        <f t="shared" si="1875"/>
        <v>110897.24029312878</v>
      </c>
      <c r="P1616" s="22">
        <f t="shared" si="1881"/>
        <v>1.6653888434837072</v>
      </c>
      <c r="Q1616" s="11">
        <f t="shared" si="1882"/>
        <v>7415.6085989902031</v>
      </c>
      <c r="R1616" s="7">
        <f t="shared" si="1839"/>
        <v>1596</v>
      </c>
      <c r="S1616" s="11">
        <f t="shared" si="1883"/>
        <v>7564.2924806742176</v>
      </c>
      <c r="T1616" s="11">
        <f t="shared" si="1884"/>
        <v>9833.580224876483</v>
      </c>
      <c r="AB1616" s="4">
        <f t="shared" si="1876"/>
        <v>0</v>
      </c>
      <c r="AC1616" s="3">
        <f t="shared" si="1891"/>
        <v>17</v>
      </c>
      <c r="AD1616" s="42">
        <f t="shared" si="1892"/>
        <v>0.65333333333333343</v>
      </c>
      <c r="AE1616" s="3">
        <f t="shared" si="1893"/>
        <v>59</v>
      </c>
      <c r="AF1616" s="42">
        <f t="shared" si="1894"/>
        <v>33.62833333333333</v>
      </c>
      <c r="AJ1616" s="3">
        <v>9</v>
      </c>
      <c r="AK1616" s="3">
        <v>1</v>
      </c>
      <c r="AL1616" t="s">
        <v>2774</v>
      </c>
    </row>
    <row r="1617" spans="1:38" x14ac:dyDescent="0.2">
      <c r="B1617" s="4">
        <v>8</v>
      </c>
      <c r="C1617" s="13" t="s">
        <v>1947</v>
      </c>
      <c r="D1617" s="29">
        <v>1568200</v>
      </c>
      <c r="E1617" s="29">
        <v>6605140</v>
      </c>
      <c r="F1617" s="23"/>
      <c r="G1617" s="10"/>
      <c r="H1617" s="38"/>
      <c r="I1617" s="8"/>
      <c r="J1617" s="8"/>
      <c r="K1617" s="17"/>
      <c r="L1617" s="20"/>
      <c r="M1617" s="20"/>
      <c r="N1617" s="16"/>
      <c r="O1617" s="16"/>
      <c r="P1617" s="22">
        <f t="shared" si="1881"/>
        <v>5.7688820407423826E-2</v>
      </c>
      <c r="Q1617" s="11">
        <f t="shared" si="1882"/>
        <v>7415.6662878106108</v>
      </c>
      <c r="R1617" s="7">
        <f t="shared" si="1839"/>
        <v>1597</v>
      </c>
      <c r="S1617" s="11">
        <f t="shared" si="1883"/>
        <v>7559.6147254575299</v>
      </c>
      <c r="T1617" s="11">
        <f t="shared" si="1884"/>
        <v>9827.4991430947885</v>
      </c>
      <c r="AB1617" s="4">
        <f t="shared" si="1876"/>
        <v>0</v>
      </c>
      <c r="AC1617" s="3">
        <f t="shared" si="1891"/>
        <v>0</v>
      </c>
      <c r="AD1617" s="42">
        <f t="shared" si="1892"/>
        <v>0</v>
      </c>
      <c r="AE1617" s="3">
        <f t="shared" si="1893"/>
        <v>0</v>
      </c>
      <c r="AF1617" s="42">
        <f t="shared" si="1894"/>
        <v>0</v>
      </c>
      <c r="AJ1617" s="3">
        <v>9</v>
      </c>
      <c r="AK1617" s="57" t="s">
        <v>2296</v>
      </c>
      <c r="AL1617" t="s">
        <v>2775</v>
      </c>
    </row>
    <row r="1618" spans="1:38" x14ac:dyDescent="0.2">
      <c r="B1618" s="4">
        <v>9</v>
      </c>
      <c r="C1618" s="13" t="s">
        <v>1949</v>
      </c>
      <c r="D1618" s="8">
        <v>1567525</v>
      </c>
      <c r="E1618" s="8">
        <v>6608150</v>
      </c>
      <c r="F1618" s="23">
        <v>17</v>
      </c>
      <c r="G1618" s="10">
        <v>0</v>
      </c>
      <c r="H1618" s="38">
        <v>1.74</v>
      </c>
      <c r="I1618" s="8">
        <v>59</v>
      </c>
      <c r="J1618" s="8">
        <v>35</v>
      </c>
      <c r="K1618" s="17">
        <v>16.86</v>
      </c>
      <c r="L1618" s="20">
        <f t="shared" si="1872"/>
        <v>17.000483333333332</v>
      </c>
      <c r="M1618" s="20">
        <f t="shared" si="1873"/>
        <v>59.588016666666668</v>
      </c>
      <c r="N1618" s="16">
        <f t="shared" si="1874"/>
        <v>92204.731434106288</v>
      </c>
      <c r="O1618" s="16">
        <f t="shared" si="1875"/>
        <v>110897.29730334482</v>
      </c>
      <c r="P1618" s="22">
        <f t="shared" si="1881"/>
        <v>3.0847568785886517</v>
      </c>
      <c r="Q1618" s="11">
        <f t="shared" si="1882"/>
        <v>7418.7510446891993</v>
      </c>
      <c r="R1618" s="7">
        <f t="shared" si="1839"/>
        <v>1598</v>
      </c>
      <c r="S1618" s="11">
        <f t="shared" si="1883"/>
        <v>7558.0267213729758</v>
      </c>
      <c r="T1618" s="11">
        <f t="shared" si="1884"/>
        <v>9825.434737784868</v>
      </c>
      <c r="AB1618" s="4">
        <f t="shared" si="1876"/>
        <v>0</v>
      </c>
      <c r="AC1618" s="3">
        <f t="shared" si="1891"/>
        <v>17</v>
      </c>
      <c r="AD1618" s="42">
        <f t="shared" si="1892"/>
        <v>2.9000000000000001E-2</v>
      </c>
      <c r="AE1618" s="3">
        <f t="shared" si="1893"/>
        <v>59</v>
      </c>
      <c r="AF1618" s="42">
        <f t="shared" si="1894"/>
        <v>35.280999999999999</v>
      </c>
      <c r="AI1618" s="4">
        <v>1</v>
      </c>
      <c r="AJ1618" s="3">
        <v>9</v>
      </c>
      <c r="AK1618" s="57" t="s">
        <v>2296</v>
      </c>
      <c r="AL1618" t="s">
        <v>2776</v>
      </c>
    </row>
    <row r="1619" spans="1:38" x14ac:dyDescent="0.2">
      <c r="B1619" s="4">
        <v>9</v>
      </c>
      <c r="C1619" s="13" t="s">
        <v>1950</v>
      </c>
      <c r="D1619" s="8">
        <v>1567525</v>
      </c>
      <c r="E1619" s="8">
        <v>6608150</v>
      </c>
      <c r="F1619" s="23">
        <v>17</v>
      </c>
      <c r="G1619" s="10">
        <v>0</v>
      </c>
      <c r="H1619" s="38">
        <v>1.74</v>
      </c>
      <c r="I1619" s="8">
        <v>59</v>
      </c>
      <c r="J1619" s="8">
        <v>35</v>
      </c>
      <c r="K1619" s="17">
        <v>16.86</v>
      </c>
      <c r="L1619" s="20">
        <f t="shared" si="1872"/>
        <v>17.000483333333332</v>
      </c>
      <c r="M1619" s="20">
        <f t="shared" si="1873"/>
        <v>59.588016666666668</v>
      </c>
      <c r="N1619" s="16">
        <f t="shared" si="1874"/>
        <v>92204.731434106288</v>
      </c>
      <c r="O1619" s="16">
        <f t="shared" si="1875"/>
        <v>110897.29730334482</v>
      </c>
      <c r="P1619" s="22">
        <f t="shared" si="1881"/>
        <v>0</v>
      </c>
      <c r="Q1619" s="11">
        <f t="shared" si="1882"/>
        <v>7418.7510446891993</v>
      </c>
      <c r="R1619" s="7">
        <f t="shared" si="1839"/>
        <v>1599</v>
      </c>
      <c r="S1619" s="11">
        <f t="shared" si="1883"/>
        <v>7553.3000004715559</v>
      </c>
      <c r="T1619" s="11">
        <f t="shared" si="1884"/>
        <v>9819.2900006130221</v>
      </c>
      <c r="AB1619" s="4">
        <f t="shared" si="1876"/>
        <v>0</v>
      </c>
      <c r="AC1619" s="3">
        <f t="shared" si="1891"/>
        <v>17</v>
      </c>
      <c r="AD1619" s="42">
        <f t="shared" si="1892"/>
        <v>2.9000000000000001E-2</v>
      </c>
      <c r="AE1619" s="3">
        <f t="shared" si="1893"/>
        <v>59</v>
      </c>
      <c r="AF1619" s="42">
        <f t="shared" si="1894"/>
        <v>35.280999999999999</v>
      </c>
      <c r="AJ1619" s="3">
        <v>9</v>
      </c>
      <c r="AK1619" s="3">
        <v>1</v>
      </c>
      <c r="AL1619" t="s">
        <v>2777</v>
      </c>
    </row>
    <row r="1620" spans="1:38" x14ac:dyDescent="0.2">
      <c r="B1620" s="4">
        <v>9</v>
      </c>
      <c r="C1620" s="13" t="s">
        <v>1951</v>
      </c>
      <c r="D1620" s="29">
        <v>1567554</v>
      </c>
      <c r="E1620" s="29">
        <v>6608169</v>
      </c>
      <c r="F1620" s="23">
        <v>17</v>
      </c>
      <c r="G1620" s="10">
        <v>0</v>
      </c>
      <c r="H1620" s="38">
        <v>3.6</v>
      </c>
      <c r="I1620" s="8">
        <v>59</v>
      </c>
      <c r="J1620" s="8">
        <v>35</v>
      </c>
      <c r="K1620" s="17">
        <v>17.46</v>
      </c>
      <c r="L1620" s="20">
        <f t="shared" si="1872"/>
        <v>17.001000000000001</v>
      </c>
      <c r="M1620" s="20">
        <f t="shared" si="1873"/>
        <v>59.588183333333333</v>
      </c>
      <c r="N1620" s="16">
        <f t="shared" si="1874"/>
        <v>92203.635080289387</v>
      </c>
      <c r="O1620" s="16">
        <f t="shared" si="1875"/>
        <v>110897.3059815271</v>
      </c>
      <c r="P1620" s="22">
        <f t="shared" si="1881"/>
        <v>3.4669871646719426E-2</v>
      </c>
      <c r="Q1620" s="11">
        <f t="shared" si="1882"/>
        <v>7418.7857145608459</v>
      </c>
      <c r="R1620" s="7">
        <f t="shared" si="1839"/>
        <v>1600</v>
      </c>
      <c r="S1620" s="11">
        <f t="shared" si="1883"/>
        <v>7548.6144645656614</v>
      </c>
      <c r="T1620" s="11">
        <f t="shared" si="1884"/>
        <v>9813.19880393536</v>
      </c>
      <c r="AB1620" s="4">
        <f t="shared" si="1876"/>
        <v>0</v>
      </c>
      <c r="AC1620" s="3">
        <f t="shared" si="1891"/>
        <v>17</v>
      </c>
      <c r="AD1620" s="42">
        <f t="shared" si="1892"/>
        <v>6.0000000000000005E-2</v>
      </c>
      <c r="AE1620" s="3">
        <f t="shared" si="1893"/>
        <v>59</v>
      </c>
      <c r="AF1620" s="42">
        <f t="shared" si="1894"/>
        <v>35.290999999999997</v>
      </c>
      <c r="AJ1620" s="3">
        <v>9</v>
      </c>
      <c r="AK1620" s="57" t="s">
        <v>2296</v>
      </c>
      <c r="AL1620" t="s">
        <v>327</v>
      </c>
    </row>
    <row r="1621" spans="1:38" x14ac:dyDescent="0.2">
      <c r="B1621" s="4">
        <v>9</v>
      </c>
      <c r="C1621" s="13" t="s">
        <v>2977</v>
      </c>
      <c r="D1621" s="8">
        <v>1567555</v>
      </c>
      <c r="E1621" s="8">
        <v>6608169</v>
      </c>
      <c r="F1621" s="23"/>
      <c r="G1621" s="10"/>
      <c r="H1621" s="38"/>
      <c r="I1621" s="8"/>
      <c r="J1621" s="8"/>
      <c r="K1621" s="17"/>
      <c r="L1621" s="20"/>
      <c r="M1621" s="20"/>
      <c r="N1621" s="16"/>
      <c r="O1621" s="16"/>
      <c r="P1621" s="22">
        <f t="shared" si="1835"/>
        <v>1E-3</v>
      </c>
      <c r="Q1621" s="11">
        <f t="shared" si="1836"/>
        <v>7418.7867145608461</v>
      </c>
      <c r="R1621" s="7">
        <f t="shared" si="1839"/>
        <v>1601</v>
      </c>
      <c r="S1621" s="11">
        <f t="shared" si="1837"/>
        <v>7543.9005442255193</v>
      </c>
      <c r="T1621" s="11">
        <f t="shared" si="1838"/>
        <v>9807.0707074931761</v>
      </c>
      <c r="AB1621" s="4">
        <f t="shared" ref="AB1621" si="1895">SUM(U1621:AA1621)</f>
        <v>0</v>
      </c>
      <c r="AC1621" s="3">
        <f t="shared" ref="AC1621" si="1896">F1621</f>
        <v>0</v>
      </c>
      <c r="AD1621" s="42">
        <f t="shared" ref="AD1621" si="1897">G1621+H1621/60</f>
        <v>0</v>
      </c>
      <c r="AE1621" s="3">
        <f t="shared" ref="AE1621" si="1898">I1621</f>
        <v>0</v>
      </c>
      <c r="AF1621" s="42">
        <f t="shared" ref="AF1621" si="1899">J1621+K1621/60</f>
        <v>0</v>
      </c>
      <c r="AJ1621" s="3">
        <v>9</v>
      </c>
      <c r="AK1621" s="57" t="s">
        <v>2296</v>
      </c>
      <c r="AL1621" s="13" t="s">
        <v>2978</v>
      </c>
    </row>
    <row r="1622" spans="1:38" x14ac:dyDescent="0.2">
      <c r="B1622" s="4">
        <v>9</v>
      </c>
      <c r="C1622" s="13" t="s">
        <v>1952</v>
      </c>
      <c r="D1622" s="29">
        <v>1565492</v>
      </c>
      <c r="E1622" s="29">
        <v>6609124</v>
      </c>
      <c r="F1622" s="23">
        <v>16</v>
      </c>
      <c r="G1622" s="10">
        <v>57</v>
      </c>
      <c r="H1622" s="38">
        <v>53.3</v>
      </c>
      <c r="I1622" s="8">
        <v>59</v>
      </c>
      <c r="J1622" s="8">
        <v>35</v>
      </c>
      <c r="K1622" s="17">
        <v>49.5</v>
      </c>
      <c r="L1622" s="20">
        <f t="shared" si="1872"/>
        <v>16.964805555555557</v>
      </c>
      <c r="M1622" s="20">
        <f t="shared" si="1873"/>
        <v>59.59708333333333</v>
      </c>
      <c r="N1622" s="16">
        <f t="shared" si="1874"/>
        <v>92278.805959396326</v>
      </c>
      <c r="O1622" s="16">
        <f t="shared" si="1875"/>
        <v>110896.76927701999</v>
      </c>
      <c r="P1622" s="22">
        <f t="shared" si="1835"/>
        <v>2.2733222384871001</v>
      </c>
      <c r="Q1622" s="11">
        <f t="shared" si="1836"/>
        <v>7421.0600367993329</v>
      </c>
      <c r="R1622" s="7">
        <f t="shared" si="1839"/>
        <v>1602</v>
      </c>
      <c r="S1622" s="11">
        <f t="shared" si="1837"/>
        <v>7541.5017103054397</v>
      </c>
      <c r="T1622" s="11">
        <f t="shared" si="1838"/>
        <v>9803.9522233970711</v>
      </c>
      <c r="U1622" s="4">
        <v>8</v>
      </c>
      <c r="V1622" s="4">
        <v>9</v>
      </c>
      <c r="W1622" s="4">
        <v>7</v>
      </c>
      <c r="AB1622" s="4">
        <f t="shared" si="1876"/>
        <v>24</v>
      </c>
      <c r="AC1622" s="3">
        <f t="shared" si="1891"/>
        <v>16</v>
      </c>
      <c r="AD1622" s="42">
        <f t="shared" si="1892"/>
        <v>57.888333333333335</v>
      </c>
      <c r="AE1622" s="3">
        <f t="shared" si="1893"/>
        <v>59</v>
      </c>
      <c r="AF1622" s="42">
        <f t="shared" si="1894"/>
        <v>35.825000000000003</v>
      </c>
      <c r="AJ1622" s="3">
        <v>9</v>
      </c>
      <c r="AL1622" t="s">
        <v>2778</v>
      </c>
    </row>
    <row r="1623" spans="1:38" x14ac:dyDescent="0.2">
      <c r="A1623" s="4">
        <v>1</v>
      </c>
      <c r="B1623" s="4">
        <v>9</v>
      </c>
      <c r="C1623" s="13" t="s">
        <v>1953</v>
      </c>
      <c r="D1623" s="29">
        <v>1561141</v>
      </c>
      <c r="E1623" s="29">
        <v>6609258</v>
      </c>
      <c r="F1623" s="23">
        <v>16</v>
      </c>
      <c r="G1623" s="10">
        <v>53</v>
      </c>
      <c r="H1623" s="38">
        <v>16.100000000000001</v>
      </c>
      <c r="I1623" s="8">
        <v>59</v>
      </c>
      <c r="J1623" s="8">
        <v>35</v>
      </c>
      <c r="K1623" s="17">
        <v>56.2</v>
      </c>
      <c r="L1623" s="20">
        <f t="shared" si="1872"/>
        <v>16.887805555555556</v>
      </c>
      <c r="M1623" s="20">
        <f t="shared" si="1873"/>
        <v>59.598944444444442</v>
      </c>
      <c r="N1623" s="16">
        <f t="shared" si="1874"/>
        <v>92441.90992514322</v>
      </c>
      <c r="O1623" s="16">
        <f t="shared" si="1875"/>
        <v>110895.55463789907</v>
      </c>
      <c r="P1623" s="22">
        <f t="shared" si="1835"/>
        <v>4.3530629446402447</v>
      </c>
      <c r="Q1623" s="11">
        <f t="shared" si="1836"/>
        <v>7425.4130997439734</v>
      </c>
      <c r="R1623" s="7">
        <f t="shared" si="1839"/>
        <v>1603</v>
      </c>
      <c r="S1623" s="11">
        <f t="shared" si="1837"/>
        <v>7541.2180451548284</v>
      </c>
      <c r="T1623" s="11">
        <f t="shared" si="1838"/>
        <v>9803.5834587012778</v>
      </c>
      <c r="V1623" s="4">
        <v>9</v>
      </c>
      <c r="W1623" s="4">
        <v>9</v>
      </c>
      <c r="AB1623" s="4">
        <f>SUM(U1623:AA1623)+12</f>
        <v>30</v>
      </c>
      <c r="AC1623" s="3">
        <f t="shared" si="1891"/>
        <v>16</v>
      </c>
      <c r="AD1623" s="42">
        <f t="shared" si="1892"/>
        <v>53.268333333333331</v>
      </c>
      <c r="AE1623" s="3">
        <f t="shared" si="1893"/>
        <v>59</v>
      </c>
      <c r="AF1623" s="42">
        <f t="shared" si="1894"/>
        <v>35.936666666666667</v>
      </c>
      <c r="AJ1623" s="3">
        <v>9</v>
      </c>
      <c r="AL1623" t="s">
        <v>2779</v>
      </c>
    </row>
    <row r="1624" spans="1:38" x14ac:dyDescent="0.2">
      <c r="B1624" s="4">
        <v>9</v>
      </c>
      <c r="C1624" s="13" t="s">
        <v>1954</v>
      </c>
      <c r="D1624" s="29">
        <v>1566783</v>
      </c>
      <c r="E1624" s="29">
        <v>6613186</v>
      </c>
      <c r="F1624" s="23">
        <v>16</v>
      </c>
      <c r="G1624" s="10">
        <v>59</v>
      </c>
      <c r="H1624" s="38">
        <v>20.2</v>
      </c>
      <c r="I1624" s="8">
        <v>59</v>
      </c>
      <c r="J1624" s="8">
        <v>38</v>
      </c>
      <c r="K1624" s="17">
        <v>0</v>
      </c>
      <c r="L1624" s="20">
        <f t="shared" si="1872"/>
        <v>16.988944444444446</v>
      </c>
      <c r="M1624" s="20">
        <f t="shared" si="1873"/>
        <v>59.633333333333333</v>
      </c>
      <c r="N1624" s="16">
        <f t="shared" si="1874"/>
        <v>92223.681413729835</v>
      </c>
      <c r="O1624" s="16">
        <f t="shared" si="1875"/>
        <v>110897.47344885411</v>
      </c>
      <c r="P1624" s="22">
        <f t="shared" si="1835"/>
        <v>6.8746889384175045</v>
      </c>
      <c r="Q1624" s="11">
        <f t="shared" si="1836"/>
        <v>7432.2877886823908</v>
      </c>
      <c r="R1624" s="7">
        <f t="shared" si="1839"/>
        <v>1604</v>
      </c>
      <c r="S1624" s="11">
        <f t="shared" si="1837"/>
        <v>7543.4940897599326</v>
      </c>
      <c r="T1624" s="11">
        <f t="shared" si="1838"/>
        <v>9806.5423166879136</v>
      </c>
      <c r="V1624" s="4">
        <v>9</v>
      </c>
      <c r="AB1624" s="4">
        <f t="shared" si="1876"/>
        <v>9</v>
      </c>
      <c r="AC1624" s="3">
        <f t="shared" si="1891"/>
        <v>16</v>
      </c>
      <c r="AD1624" s="42">
        <f t="shared" si="1892"/>
        <v>59.336666666666666</v>
      </c>
      <c r="AE1624" s="3">
        <f t="shared" si="1893"/>
        <v>59</v>
      </c>
      <c r="AF1624" s="42">
        <f t="shared" si="1894"/>
        <v>38</v>
      </c>
      <c r="AJ1624" s="3">
        <v>9</v>
      </c>
      <c r="AL1624" t="s">
        <v>2780</v>
      </c>
    </row>
    <row r="1625" spans="1:38" x14ac:dyDescent="0.2">
      <c r="B1625" s="4">
        <v>8</v>
      </c>
      <c r="C1625" s="13" t="s">
        <v>1955</v>
      </c>
      <c r="D1625" s="29">
        <v>1567306</v>
      </c>
      <c r="E1625" s="29">
        <v>6613428</v>
      </c>
      <c r="F1625" s="23">
        <v>16</v>
      </c>
      <c r="G1625" s="10">
        <v>59</v>
      </c>
      <c r="H1625" s="38">
        <v>53.8</v>
      </c>
      <c r="I1625" s="8">
        <v>59</v>
      </c>
      <c r="J1625" s="8">
        <v>38</v>
      </c>
      <c r="K1625" s="17">
        <v>7.5</v>
      </c>
      <c r="L1625" s="20">
        <f t="shared" si="1872"/>
        <v>16.998277777777776</v>
      </c>
      <c r="M1625" s="20">
        <f t="shared" si="1873"/>
        <v>59.635416666666664</v>
      </c>
      <c r="N1625" s="16">
        <f t="shared" si="1874"/>
        <v>92203.811497243194</v>
      </c>
      <c r="O1625" s="16">
        <f t="shared" si="1875"/>
        <v>110897.65729257642</v>
      </c>
      <c r="P1625" s="22">
        <f t="shared" si="1835"/>
        <v>0.57627510791287873</v>
      </c>
      <c r="Q1625" s="11">
        <f t="shared" si="1836"/>
        <v>7432.8640637903036</v>
      </c>
      <c r="R1625" s="7">
        <f t="shared" si="1839"/>
        <v>1605</v>
      </c>
      <c r="S1625" s="11">
        <f t="shared" si="1837"/>
        <v>7539.3786266982024</v>
      </c>
      <c r="T1625" s="11">
        <f t="shared" si="1838"/>
        <v>9801.1922147076639</v>
      </c>
      <c r="U1625" s="4">
        <v>9</v>
      </c>
      <c r="V1625" s="4">
        <v>9</v>
      </c>
      <c r="W1625" s="4">
        <v>9</v>
      </c>
      <c r="AB1625" s="4">
        <f>SUM(U1625:AA1625)+AB1626-5</f>
        <v>49</v>
      </c>
      <c r="AC1625" s="3">
        <f t="shared" si="1891"/>
        <v>16</v>
      </c>
      <c r="AD1625" s="42">
        <f t="shared" si="1892"/>
        <v>59.896666666666668</v>
      </c>
      <c r="AE1625" s="3">
        <f t="shared" si="1893"/>
        <v>59</v>
      </c>
      <c r="AF1625" s="42">
        <f t="shared" si="1894"/>
        <v>38.125</v>
      </c>
      <c r="AJ1625" s="3">
        <v>8</v>
      </c>
      <c r="AL1625" t="s">
        <v>9</v>
      </c>
    </row>
    <row r="1626" spans="1:38" x14ac:dyDescent="0.2">
      <c r="B1626" s="4">
        <v>8</v>
      </c>
      <c r="C1626" s="13" t="s">
        <v>2781</v>
      </c>
      <c r="D1626" s="29">
        <v>1567291</v>
      </c>
      <c r="E1626" s="29">
        <v>6613432</v>
      </c>
      <c r="F1626" s="23">
        <v>16</v>
      </c>
      <c r="G1626" s="10">
        <v>59</v>
      </c>
      <c r="H1626" s="38">
        <v>52.8</v>
      </c>
      <c r="I1626" s="8">
        <v>59</v>
      </c>
      <c r="J1626" s="8">
        <v>38</v>
      </c>
      <c r="K1626" s="17">
        <v>7.6</v>
      </c>
      <c r="L1626" s="20">
        <f t="shared" ref="L1626" si="1900">(H1626/60+G1626)/60+F1626</f>
        <v>16.998000000000001</v>
      </c>
      <c r="M1626" s="20">
        <f t="shared" ref="M1626" si="1901">(K1626/60+J1626)/60+I1626</f>
        <v>59.635444444444445</v>
      </c>
      <c r="N1626" s="16">
        <f t="shared" ref="N1626" si="1902">D1626/L1626</f>
        <v>92204.435815978344</v>
      </c>
      <c r="O1626" s="16">
        <f t="shared" ref="O1626" si="1903">E1626/M1626</f>
        <v>110897.67271141883</v>
      </c>
      <c r="P1626" s="22">
        <f t="shared" si="1835"/>
        <v>1.5524174696260024E-2</v>
      </c>
      <c r="Q1626" s="11">
        <f t="shared" si="1836"/>
        <v>7432.8795879649997</v>
      </c>
      <c r="R1626" s="7">
        <f t="shared" si="1839"/>
        <v>1606</v>
      </c>
      <c r="S1626" s="11">
        <f t="shared" si="1837"/>
        <v>7534.6998562932868</v>
      </c>
      <c r="T1626" s="11">
        <f t="shared" si="1838"/>
        <v>9795.1098131812723</v>
      </c>
      <c r="U1626" s="4">
        <v>9</v>
      </c>
      <c r="V1626" s="4">
        <v>9</v>
      </c>
      <c r="W1626" s="4">
        <v>9</v>
      </c>
      <c r="AB1626" s="4">
        <f t="shared" ref="AB1626" si="1904">SUM(U1626:AA1626)</f>
        <v>27</v>
      </c>
      <c r="AC1626" s="3">
        <f t="shared" ref="AC1626" si="1905">F1626</f>
        <v>16</v>
      </c>
      <c r="AD1626" s="42">
        <f t="shared" ref="AD1626" si="1906">G1626+H1626/60</f>
        <v>59.88</v>
      </c>
      <c r="AE1626" s="3">
        <f t="shared" ref="AE1626" si="1907">I1626</f>
        <v>59</v>
      </c>
      <c r="AF1626" s="42">
        <f t="shared" ref="AF1626" si="1908">J1626+K1626/60</f>
        <v>38.126666666666665</v>
      </c>
      <c r="AJ1626" s="3">
        <v>8</v>
      </c>
      <c r="AL1626" t="s">
        <v>9</v>
      </c>
    </row>
    <row r="1627" spans="1:38" x14ac:dyDescent="0.2">
      <c r="B1627" s="4">
        <v>9</v>
      </c>
      <c r="C1627" s="13" t="s">
        <v>1956</v>
      </c>
      <c r="D1627" s="29">
        <v>1568222</v>
      </c>
      <c r="E1627" s="29">
        <v>6614257</v>
      </c>
      <c r="F1627" s="23">
        <v>17</v>
      </c>
      <c r="G1627" s="10">
        <v>0</v>
      </c>
      <c r="H1627" s="38">
        <v>53.2</v>
      </c>
      <c r="I1627" s="8">
        <v>59</v>
      </c>
      <c r="J1627" s="8">
        <v>38</v>
      </c>
      <c r="K1627" s="17">
        <v>33.799999999999997</v>
      </c>
      <c r="L1627" s="20">
        <f t="shared" si="1872"/>
        <v>17.014777777777777</v>
      </c>
      <c r="M1627" s="20">
        <f t="shared" si="1873"/>
        <v>59.642722222222226</v>
      </c>
      <c r="N1627" s="16">
        <f t="shared" si="1874"/>
        <v>92168.232843345337</v>
      </c>
      <c r="O1627" s="16">
        <f t="shared" si="1875"/>
        <v>110897.97302269346</v>
      </c>
      <c r="P1627" s="22">
        <f t="shared" si="1835"/>
        <v>1.2439397091499249</v>
      </c>
      <c r="Q1627" s="11">
        <f t="shared" si="1836"/>
        <v>7434.12352767415</v>
      </c>
      <c r="R1627" s="7">
        <f t="shared" si="1839"/>
        <v>1607</v>
      </c>
      <c r="S1627" s="11">
        <f t="shared" si="1837"/>
        <v>7531.2713771334893</v>
      </c>
      <c r="T1627" s="11">
        <f t="shared" si="1838"/>
        <v>9790.6527902735361</v>
      </c>
      <c r="U1627" s="4">
        <v>9</v>
      </c>
      <c r="V1627" s="4">
        <v>9</v>
      </c>
      <c r="W1627" s="4">
        <v>9</v>
      </c>
      <c r="Y1627" s="4">
        <v>9</v>
      </c>
      <c r="AB1627" s="4">
        <f>SUM(U1627:AA1627)+AB1628-11</f>
        <v>49</v>
      </c>
      <c r="AC1627" s="3">
        <f t="shared" si="1891"/>
        <v>17</v>
      </c>
      <c r="AD1627" s="42">
        <f t="shared" si="1892"/>
        <v>0.88666666666666671</v>
      </c>
      <c r="AE1627" s="3">
        <f t="shared" si="1893"/>
        <v>59</v>
      </c>
      <c r="AF1627" s="42">
        <f t="shared" si="1894"/>
        <v>38.563333333333333</v>
      </c>
      <c r="AH1627" s="4">
        <v>1</v>
      </c>
      <c r="AJ1627" s="3">
        <v>9</v>
      </c>
      <c r="AL1627" t="s">
        <v>2783</v>
      </c>
    </row>
    <row r="1628" spans="1:38" x14ac:dyDescent="0.2">
      <c r="B1628" s="4">
        <v>9</v>
      </c>
      <c r="C1628" s="13" t="s">
        <v>1957</v>
      </c>
      <c r="D1628" s="29">
        <v>1568348</v>
      </c>
      <c r="E1628" s="29">
        <v>6614256</v>
      </c>
      <c r="F1628" s="23">
        <v>17</v>
      </c>
      <c r="G1628" s="10">
        <v>1</v>
      </c>
      <c r="H1628" s="38">
        <v>1.2</v>
      </c>
      <c r="I1628" s="8">
        <v>59</v>
      </c>
      <c r="J1628" s="8">
        <v>38</v>
      </c>
      <c r="K1628" s="17">
        <v>33.6</v>
      </c>
      <c r="L1628" s="20">
        <f t="shared" si="1872"/>
        <v>17.016999999999999</v>
      </c>
      <c r="M1628" s="20">
        <f t="shared" si="1873"/>
        <v>59.642666666666663</v>
      </c>
      <c r="N1628" s="16">
        <f t="shared" si="1874"/>
        <v>92163.601104777583</v>
      </c>
      <c r="O1628" s="16">
        <f t="shared" si="1875"/>
        <v>110898.05955468123</v>
      </c>
      <c r="P1628" s="22">
        <f t="shared" si="1835"/>
        <v>0.12600396819148196</v>
      </c>
      <c r="Q1628" s="11">
        <f t="shared" si="1836"/>
        <v>7434.249531642341</v>
      </c>
      <c r="R1628" s="7">
        <f t="shared" si="1839"/>
        <v>1608</v>
      </c>
      <c r="S1628" s="11">
        <f t="shared" si="1837"/>
        <v>7526.7153218368976</v>
      </c>
      <c r="T1628" s="11">
        <f t="shared" si="1838"/>
        <v>9784.7299183879677</v>
      </c>
      <c r="U1628" s="4">
        <v>8</v>
      </c>
      <c r="V1628" s="4">
        <v>8</v>
      </c>
      <c r="W1628" s="4">
        <v>8</v>
      </c>
      <c r="AB1628" s="4">
        <f t="shared" si="1876"/>
        <v>24</v>
      </c>
      <c r="AC1628" s="3">
        <f t="shared" si="1891"/>
        <v>17</v>
      </c>
      <c r="AD1628" s="42">
        <f t="shared" si="1892"/>
        <v>1.02</v>
      </c>
      <c r="AE1628" s="3">
        <f t="shared" si="1893"/>
        <v>59</v>
      </c>
      <c r="AF1628" s="42">
        <f t="shared" si="1894"/>
        <v>38.56</v>
      </c>
      <c r="AH1628" s="4">
        <v>1</v>
      </c>
      <c r="AJ1628" s="3">
        <v>9</v>
      </c>
      <c r="AL1628" t="s">
        <v>2782</v>
      </c>
    </row>
    <row r="1629" spans="1:38" x14ac:dyDescent="0.2">
      <c r="B1629" s="4">
        <v>9</v>
      </c>
      <c r="C1629" s="13" t="s">
        <v>1958</v>
      </c>
      <c r="D1629" s="29">
        <v>1565574</v>
      </c>
      <c r="E1629" s="29">
        <v>6613547</v>
      </c>
      <c r="F1629" s="23">
        <v>16</v>
      </c>
      <c r="G1629" s="10">
        <v>58</v>
      </c>
      <c r="H1629" s="38">
        <v>3.4</v>
      </c>
      <c r="I1629" s="8">
        <v>59</v>
      </c>
      <c r="J1629" s="8">
        <v>38</v>
      </c>
      <c r="K1629" s="17">
        <v>12.3</v>
      </c>
      <c r="L1629" s="20">
        <f t="shared" si="1872"/>
        <v>16.967611111111111</v>
      </c>
      <c r="M1629" s="20">
        <f t="shared" si="1873"/>
        <v>59.636749999999999</v>
      </c>
      <c r="N1629" s="16">
        <f t="shared" si="1874"/>
        <v>92268.380607497296</v>
      </c>
      <c r="O1629" s="16">
        <f t="shared" si="1875"/>
        <v>110897.17330337418</v>
      </c>
      <c r="P1629" s="22">
        <f t="shared" si="1835"/>
        <v>2.8631725410809601</v>
      </c>
      <c r="Q1629" s="11">
        <f t="shared" si="1836"/>
        <v>7437.1127041834216</v>
      </c>
      <c r="R1629" s="7">
        <f t="shared" si="1839"/>
        <v>1609</v>
      </c>
      <c r="S1629" s="11">
        <f t="shared" si="1837"/>
        <v>7524.9344203919272</v>
      </c>
      <c r="T1629" s="11">
        <f t="shared" si="1838"/>
        <v>9782.4147465095066</v>
      </c>
      <c r="U1629" s="4">
        <v>9</v>
      </c>
      <c r="V1629" s="4">
        <v>8</v>
      </c>
      <c r="W1629" s="4">
        <v>8</v>
      </c>
      <c r="AB1629" s="4">
        <f t="shared" si="1876"/>
        <v>25</v>
      </c>
      <c r="AC1629" s="3">
        <f t="shared" si="1891"/>
        <v>16</v>
      </c>
      <c r="AD1629" s="42">
        <f t="shared" si="1892"/>
        <v>58.056666666666665</v>
      </c>
      <c r="AE1629" s="3">
        <f t="shared" si="1893"/>
        <v>59</v>
      </c>
      <c r="AF1629" s="42">
        <f t="shared" si="1894"/>
        <v>38.204999999999998</v>
      </c>
      <c r="AG1629" s="4">
        <v>1</v>
      </c>
      <c r="AJ1629" s="3">
        <v>9</v>
      </c>
      <c r="AL1629" t="s">
        <v>348</v>
      </c>
    </row>
    <row r="1630" spans="1:38" x14ac:dyDescent="0.2">
      <c r="B1630" s="4">
        <v>8</v>
      </c>
      <c r="C1630" s="13" t="s">
        <v>1959</v>
      </c>
      <c r="D1630" s="29">
        <v>1565116</v>
      </c>
      <c r="E1630" s="29">
        <v>6614617</v>
      </c>
      <c r="F1630" s="23">
        <v>16</v>
      </c>
      <c r="G1630" s="10">
        <v>57</v>
      </c>
      <c r="H1630" s="38">
        <v>35.4</v>
      </c>
      <c r="I1630" s="8">
        <v>59</v>
      </c>
      <c r="J1630" s="8">
        <v>38</v>
      </c>
      <c r="K1630" s="17">
        <v>47.2</v>
      </c>
      <c r="L1630" s="20">
        <f t="shared" si="1872"/>
        <v>16.959833333333332</v>
      </c>
      <c r="M1630" s="20">
        <f t="shared" si="1873"/>
        <v>59.646444444444441</v>
      </c>
      <c r="N1630" s="16">
        <f t="shared" si="1874"/>
        <v>92283.689894751325</v>
      </c>
      <c r="O1630" s="16">
        <f t="shared" si="1875"/>
        <v>110897.08802610941</v>
      </c>
      <c r="P1630" s="22">
        <f t="shared" si="1835"/>
        <v>1.1639003393761858</v>
      </c>
      <c r="Q1630" s="11">
        <f t="shared" si="1836"/>
        <v>7438.2766045227982</v>
      </c>
      <c r="R1630" s="7">
        <f t="shared" si="1839"/>
        <v>1610</v>
      </c>
      <c r="S1630" s="11">
        <f t="shared" si="1837"/>
        <v>7521.4374609708784</v>
      </c>
      <c r="T1630" s="11">
        <f t="shared" si="1838"/>
        <v>9777.8686992621424</v>
      </c>
      <c r="AB1630" s="4">
        <f t="shared" si="1876"/>
        <v>0</v>
      </c>
      <c r="AC1630" s="3">
        <f t="shared" si="1891"/>
        <v>16</v>
      </c>
      <c r="AD1630" s="42">
        <f t="shared" si="1892"/>
        <v>57.59</v>
      </c>
      <c r="AE1630" s="3">
        <f t="shared" si="1893"/>
        <v>59</v>
      </c>
      <c r="AF1630" s="42">
        <f t="shared" si="1894"/>
        <v>38.786666666666669</v>
      </c>
      <c r="AJ1630" s="3" t="s">
        <v>101</v>
      </c>
      <c r="AL1630" t="s">
        <v>2784</v>
      </c>
    </row>
    <row r="1631" spans="1:38" x14ac:dyDescent="0.2">
      <c r="B1631" s="4">
        <v>9</v>
      </c>
      <c r="C1631" s="13" t="s">
        <v>1960</v>
      </c>
      <c r="D1631" s="29">
        <v>1564071</v>
      </c>
      <c r="E1631" s="29">
        <v>6615542</v>
      </c>
      <c r="F1631" s="23">
        <v>16</v>
      </c>
      <c r="G1631" s="10">
        <v>56</v>
      </c>
      <c r="H1631" s="38">
        <v>29.7</v>
      </c>
      <c r="I1631" s="8">
        <v>59</v>
      </c>
      <c r="J1631" s="8">
        <v>39</v>
      </c>
      <c r="K1631" s="17">
        <v>17.64</v>
      </c>
      <c r="L1631" s="20">
        <f t="shared" si="1872"/>
        <v>16.941583333333334</v>
      </c>
      <c r="M1631" s="20">
        <f t="shared" si="1873"/>
        <v>59.654899999999998</v>
      </c>
      <c r="N1631" s="16">
        <f t="shared" si="1874"/>
        <v>92321.418206680799</v>
      </c>
      <c r="O1631" s="16">
        <f t="shared" si="1875"/>
        <v>110896.87519382314</v>
      </c>
      <c r="P1631" s="22">
        <f t="shared" si="1835"/>
        <v>1.3955823157377711</v>
      </c>
      <c r="Q1631" s="11">
        <f t="shared" si="1836"/>
        <v>7439.6721868385357</v>
      </c>
      <c r="R1631" s="7">
        <f t="shared" si="1839"/>
        <v>1611</v>
      </c>
      <c r="S1631" s="11">
        <f t="shared" si="1837"/>
        <v>7518.1789696915803</v>
      </c>
      <c r="T1631" s="11">
        <f t="shared" si="1838"/>
        <v>9773.6326605990544</v>
      </c>
      <c r="U1631" s="4">
        <v>9</v>
      </c>
      <c r="AB1631" s="4">
        <f t="shared" si="1876"/>
        <v>9</v>
      </c>
      <c r="AC1631" s="3">
        <f t="shared" si="1891"/>
        <v>16</v>
      </c>
      <c r="AD1631" s="42">
        <f t="shared" si="1892"/>
        <v>56.494999999999997</v>
      </c>
      <c r="AE1631" s="3">
        <f t="shared" si="1893"/>
        <v>59</v>
      </c>
      <c r="AF1631" s="42">
        <f t="shared" si="1894"/>
        <v>39.293999999999997</v>
      </c>
      <c r="AG1631" s="4">
        <v>1</v>
      </c>
      <c r="AJ1631" s="3">
        <v>9</v>
      </c>
      <c r="AK1631" s="3">
        <v>1</v>
      </c>
      <c r="AL1631" t="s">
        <v>0</v>
      </c>
    </row>
    <row r="1632" spans="1:38" x14ac:dyDescent="0.2">
      <c r="B1632" s="4">
        <v>9</v>
      </c>
      <c r="C1632" s="13" t="s">
        <v>1961</v>
      </c>
      <c r="D1632" s="8">
        <v>1558825</v>
      </c>
      <c r="E1632" s="8">
        <v>6618475</v>
      </c>
      <c r="F1632" s="23">
        <v>16</v>
      </c>
      <c r="G1632" s="10">
        <v>50</v>
      </c>
      <c r="H1632" s="38">
        <v>57.72</v>
      </c>
      <c r="I1632" s="8">
        <v>59</v>
      </c>
      <c r="J1632" s="8">
        <v>40</v>
      </c>
      <c r="K1632" s="17">
        <v>55.14</v>
      </c>
      <c r="L1632" s="20">
        <f t="shared" si="1872"/>
        <v>16.849366666666668</v>
      </c>
      <c r="M1632" s="20">
        <f t="shared" si="1873"/>
        <v>59.681983333333335</v>
      </c>
      <c r="N1632" s="16">
        <f t="shared" si="1874"/>
        <v>92515.346768721269</v>
      </c>
      <c r="O1632" s="16">
        <f t="shared" si="1875"/>
        <v>110895.69465268552</v>
      </c>
      <c r="P1632" s="22">
        <f t="shared" si="1835"/>
        <v>6.0102416756732833</v>
      </c>
      <c r="Q1632" s="11">
        <f t="shared" si="1836"/>
        <v>7445.6824285142093</v>
      </c>
      <c r="R1632" s="7">
        <f t="shared" si="1839"/>
        <v>1612</v>
      </c>
      <c r="S1632" s="11">
        <f t="shared" si="1837"/>
        <v>7519.5849836359384</v>
      </c>
      <c r="T1632" s="11">
        <f t="shared" si="1838"/>
        <v>9775.4604787267199</v>
      </c>
      <c r="AB1632" s="4">
        <f t="shared" si="1876"/>
        <v>0</v>
      </c>
      <c r="AC1632" s="3">
        <f t="shared" si="1891"/>
        <v>16</v>
      </c>
      <c r="AD1632" s="42">
        <f t="shared" si="1892"/>
        <v>50.962000000000003</v>
      </c>
      <c r="AE1632" s="3">
        <f t="shared" si="1893"/>
        <v>59</v>
      </c>
      <c r="AF1632" s="42">
        <f t="shared" si="1894"/>
        <v>40.918999999999997</v>
      </c>
      <c r="AJ1632" s="3">
        <v>9</v>
      </c>
      <c r="AL1632" t="s">
        <v>497</v>
      </c>
    </row>
    <row r="1633" spans="1:38" x14ac:dyDescent="0.2">
      <c r="A1633" s="4">
        <v>1</v>
      </c>
      <c r="B1633" s="4">
        <v>9</v>
      </c>
      <c r="C1633" s="13" t="s">
        <v>1962</v>
      </c>
      <c r="D1633" s="8">
        <v>1558880</v>
      </c>
      <c r="E1633" s="8">
        <v>6625360</v>
      </c>
      <c r="F1633" s="23">
        <v>16</v>
      </c>
      <c r="G1633" s="10">
        <v>51</v>
      </c>
      <c r="H1633" s="38">
        <v>8.16</v>
      </c>
      <c r="I1633" s="8">
        <v>59</v>
      </c>
      <c r="J1633" s="8">
        <v>44</v>
      </c>
      <c r="K1633" s="17">
        <v>37.56</v>
      </c>
      <c r="L1633" s="20">
        <f t="shared" si="1872"/>
        <v>16.852266666666665</v>
      </c>
      <c r="M1633" s="20">
        <f t="shared" si="1873"/>
        <v>59.743766666666666</v>
      </c>
      <c r="N1633" s="16">
        <f t="shared" si="1874"/>
        <v>92502.690043673661</v>
      </c>
      <c r="O1633" s="16">
        <f t="shared" si="1875"/>
        <v>110896.25528576761</v>
      </c>
      <c r="P1633" s="22">
        <f t="shared" si="1835"/>
        <v>6.8852196769602063</v>
      </c>
      <c r="Q1633" s="11">
        <f t="shared" si="1836"/>
        <v>7452.5676481911696</v>
      </c>
      <c r="R1633" s="7">
        <f t="shared" si="1839"/>
        <v>1613</v>
      </c>
      <c r="S1633" s="11">
        <f t="shared" si="1837"/>
        <v>7521.8723690360966</v>
      </c>
      <c r="T1633" s="11">
        <f t="shared" si="1838"/>
        <v>9778.4340797469267</v>
      </c>
      <c r="AB1633" s="4">
        <f t="shared" si="1876"/>
        <v>0</v>
      </c>
      <c r="AC1633" s="3">
        <f t="shared" si="1891"/>
        <v>16</v>
      </c>
      <c r="AD1633" s="42">
        <f t="shared" si="1892"/>
        <v>51.136000000000003</v>
      </c>
      <c r="AE1633" s="3">
        <f t="shared" si="1893"/>
        <v>59</v>
      </c>
      <c r="AF1633" s="42">
        <f t="shared" si="1894"/>
        <v>44.625999999999998</v>
      </c>
      <c r="AJ1633" s="3">
        <v>9</v>
      </c>
      <c r="AK1633" s="3">
        <v>1</v>
      </c>
      <c r="AL1633" t="s">
        <v>76</v>
      </c>
    </row>
    <row r="1634" spans="1:38" x14ac:dyDescent="0.2">
      <c r="A1634" s="4">
        <v>1</v>
      </c>
      <c r="B1634" s="4">
        <v>9</v>
      </c>
      <c r="C1634" s="13" t="s">
        <v>1963</v>
      </c>
      <c r="D1634" s="29">
        <v>1554319</v>
      </c>
      <c r="E1634" s="29">
        <v>6618271</v>
      </c>
      <c r="F1634" s="23">
        <v>16</v>
      </c>
      <c r="G1634" s="10">
        <v>46</v>
      </c>
      <c r="H1634" s="38">
        <v>9.6</v>
      </c>
      <c r="I1634" s="8">
        <v>59</v>
      </c>
      <c r="J1634" s="8">
        <v>40</v>
      </c>
      <c r="K1634" s="17">
        <v>50.8</v>
      </c>
      <c r="L1634" s="20">
        <f t="shared" si="1872"/>
        <v>16.769333333333332</v>
      </c>
      <c r="M1634" s="20">
        <f t="shared" si="1873"/>
        <v>59.680777777777777</v>
      </c>
      <c r="N1634" s="16">
        <f t="shared" si="1874"/>
        <v>92688.180806233606</v>
      </c>
      <c r="O1634" s="16">
        <f t="shared" si="1875"/>
        <v>110894.51656684546</v>
      </c>
      <c r="P1634" s="22">
        <f t="shared" si="1835"/>
        <v>8.4295101874308216</v>
      </c>
      <c r="Q1634" s="11">
        <f t="shared" si="1836"/>
        <v>7460.9971583786</v>
      </c>
      <c r="R1634" s="7">
        <f t="shared" si="1839"/>
        <v>1614</v>
      </c>
      <c r="S1634" s="11">
        <f t="shared" si="1837"/>
        <v>7525.7146058490462</v>
      </c>
      <c r="T1634" s="11">
        <f t="shared" si="1838"/>
        <v>9783.4289876037601</v>
      </c>
      <c r="U1634" s="4">
        <v>9</v>
      </c>
      <c r="AB1634" s="4">
        <f t="shared" si="1876"/>
        <v>9</v>
      </c>
      <c r="AC1634" s="3">
        <f t="shared" si="1891"/>
        <v>16</v>
      </c>
      <c r="AD1634" s="42">
        <f t="shared" si="1892"/>
        <v>46.16</v>
      </c>
      <c r="AE1634" s="3">
        <f t="shared" si="1893"/>
        <v>59</v>
      </c>
      <c r="AF1634" s="42">
        <f t="shared" si="1894"/>
        <v>40.846666666666664</v>
      </c>
      <c r="AJ1634" s="3">
        <v>9</v>
      </c>
      <c r="AK1634" s="3">
        <v>1</v>
      </c>
      <c r="AL1634" t="s">
        <v>225</v>
      </c>
    </row>
    <row r="1635" spans="1:38" x14ac:dyDescent="0.2">
      <c r="B1635" s="4">
        <v>9</v>
      </c>
      <c r="C1635" s="13" t="s">
        <v>1964</v>
      </c>
      <c r="D1635" s="29">
        <v>1552170</v>
      </c>
      <c r="E1635" s="29">
        <v>6617899</v>
      </c>
      <c r="F1635" s="23">
        <v>16</v>
      </c>
      <c r="G1635" s="10">
        <v>43</v>
      </c>
      <c r="H1635" s="38">
        <v>51.96</v>
      </c>
      <c r="I1635" s="8">
        <v>59</v>
      </c>
      <c r="J1635" s="8">
        <v>40</v>
      </c>
      <c r="K1635" s="17">
        <v>39.72</v>
      </c>
      <c r="L1635" s="20">
        <f t="shared" si="1872"/>
        <v>16.731100000000001</v>
      </c>
      <c r="M1635" s="20">
        <f t="shared" si="1873"/>
        <v>59.677700000000002</v>
      </c>
      <c r="N1635" s="16">
        <f t="shared" si="1874"/>
        <v>92771.545206232695</v>
      </c>
      <c r="O1635" s="16">
        <f t="shared" si="1875"/>
        <v>110894.00228225953</v>
      </c>
      <c r="P1635" s="22">
        <f t="shared" si="1835"/>
        <v>2.1809596511627629</v>
      </c>
      <c r="Q1635" s="11">
        <f t="shared" si="1836"/>
        <v>7463.178118029763</v>
      </c>
      <c r="R1635" s="7">
        <f t="shared" si="1839"/>
        <v>1615</v>
      </c>
      <c r="S1635" s="11">
        <f t="shared" si="1837"/>
        <v>7523.2532360077112</v>
      </c>
      <c r="T1635" s="11">
        <f t="shared" si="1838"/>
        <v>9780.2292068100251</v>
      </c>
      <c r="AB1635" s="4">
        <f t="shared" si="1876"/>
        <v>0</v>
      </c>
      <c r="AC1635" s="3">
        <f t="shared" si="1891"/>
        <v>16</v>
      </c>
      <c r="AD1635" s="42">
        <f t="shared" si="1892"/>
        <v>43.866</v>
      </c>
      <c r="AE1635" s="3">
        <f t="shared" si="1893"/>
        <v>59</v>
      </c>
      <c r="AF1635" s="42">
        <f t="shared" si="1894"/>
        <v>40.661999999999999</v>
      </c>
      <c r="AJ1635" s="3">
        <v>9</v>
      </c>
      <c r="AL1635" t="s">
        <v>72</v>
      </c>
    </row>
    <row r="1636" spans="1:38" x14ac:dyDescent="0.2">
      <c r="B1636" s="4">
        <v>9</v>
      </c>
      <c r="C1636" s="13" t="s">
        <v>1965</v>
      </c>
      <c r="D1636" s="29">
        <v>1542300</v>
      </c>
      <c r="E1636" s="29">
        <v>6623651</v>
      </c>
      <c r="F1636" s="23">
        <v>16</v>
      </c>
      <c r="G1636" s="10">
        <v>33</v>
      </c>
      <c r="H1636" s="38">
        <v>25.56</v>
      </c>
      <c r="I1636" s="8">
        <v>59</v>
      </c>
      <c r="J1636" s="8">
        <v>43</v>
      </c>
      <c r="K1636" s="17">
        <v>49.62</v>
      </c>
      <c r="L1636" s="20">
        <f t="shared" si="1872"/>
        <v>16.557099999999998</v>
      </c>
      <c r="M1636" s="20">
        <f t="shared" si="1873"/>
        <v>59.730449999999998</v>
      </c>
      <c r="N1636" s="16">
        <f t="shared" si="1874"/>
        <v>93150.370535903043</v>
      </c>
      <c r="O1636" s="16">
        <f t="shared" si="1875"/>
        <v>110892.36729339893</v>
      </c>
      <c r="P1636" s="22">
        <f t="shared" si="1835"/>
        <v>11.423764878532822</v>
      </c>
      <c r="Q1636" s="11">
        <f t="shared" si="1836"/>
        <v>7474.6018829082959</v>
      </c>
      <c r="R1636" s="7">
        <f t="shared" si="1839"/>
        <v>1616</v>
      </c>
      <c r="S1636" s="11">
        <f t="shared" si="1837"/>
        <v>7530.1063523358325</v>
      </c>
      <c r="T1636" s="11">
        <f t="shared" si="1838"/>
        <v>9789.1382580365826</v>
      </c>
      <c r="AA1636" s="4">
        <v>9</v>
      </c>
      <c r="AB1636" s="4">
        <f t="shared" si="1876"/>
        <v>9</v>
      </c>
      <c r="AC1636" s="3">
        <f t="shared" si="1891"/>
        <v>16</v>
      </c>
      <c r="AD1636" s="42">
        <f t="shared" si="1892"/>
        <v>33.426000000000002</v>
      </c>
      <c r="AE1636" s="3">
        <f t="shared" si="1893"/>
        <v>59</v>
      </c>
      <c r="AF1636" s="42">
        <f t="shared" si="1894"/>
        <v>43.826999999999998</v>
      </c>
      <c r="AJ1636" s="3">
        <v>9</v>
      </c>
      <c r="AK1636" s="57" t="s">
        <v>2296</v>
      </c>
      <c r="AL1636" t="s">
        <v>2785</v>
      </c>
    </row>
    <row r="1637" spans="1:38" x14ac:dyDescent="0.2">
      <c r="B1637" s="4">
        <v>9</v>
      </c>
      <c r="C1637" s="13" t="s">
        <v>1966</v>
      </c>
      <c r="D1637" s="29">
        <v>1532300</v>
      </c>
      <c r="E1637" s="29">
        <v>6628900</v>
      </c>
      <c r="F1637" s="23">
        <v>16</v>
      </c>
      <c r="G1637" s="10">
        <v>22</v>
      </c>
      <c r="H1637" s="38">
        <v>46.5</v>
      </c>
      <c r="I1637" s="8">
        <v>59</v>
      </c>
      <c r="J1637" s="8">
        <v>46</v>
      </c>
      <c r="K1637" s="17">
        <v>41.76</v>
      </c>
      <c r="L1637" s="20">
        <f t="shared" si="1872"/>
        <v>16.379583333333333</v>
      </c>
      <c r="M1637" s="20">
        <f t="shared" si="1873"/>
        <v>59.778266666666667</v>
      </c>
      <c r="N1637" s="16">
        <f t="shared" si="1874"/>
        <v>93549.388211950863</v>
      </c>
      <c r="O1637" s="16">
        <f t="shared" si="1875"/>
        <v>110891.47226305213</v>
      </c>
      <c r="P1637" s="22">
        <f t="shared" si="1835"/>
        <v>11.29389219888343</v>
      </c>
      <c r="Q1637" s="11">
        <f t="shared" si="1836"/>
        <v>7485.8957751071794</v>
      </c>
      <c r="R1637" s="7">
        <f t="shared" si="1839"/>
        <v>1617</v>
      </c>
      <c r="S1637" s="11">
        <f t="shared" si="1837"/>
        <v>7536.8202361623298</v>
      </c>
      <c r="T1637" s="11">
        <f t="shared" si="1838"/>
        <v>9797.8663070110288</v>
      </c>
      <c r="V1637" s="4">
        <v>9</v>
      </c>
      <c r="AA1637" s="4">
        <v>9</v>
      </c>
      <c r="AB1637" s="4">
        <f>SUM(U1637:AA1637)</f>
        <v>18</v>
      </c>
      <c r="AC1637" s="3">
        <f t="shared" si="1891"/>
        <v>16</v>
      </c>
      <c r="AD1637" s="42">
        <f t="shared" si="1892"/>
        <v>22.774999999999999</v>
      </c>
      <c r="AE1637" s="3">
        <f t="shared" si="1893"/>
        <v>59</v>
      </c>
      <c r="AF1637" s="42">
        <f t="shared" si="1894"/>
        <v>46.695999999999998</v>
      </c>
      <c r="AJ1637" s="3">
        <v>9</v>
      </c>
      <c r="AK1637" s="3">
        <v>1</v>
      </c>
      <c r="AL1637" t="s">
        <v>2786</v>
      </c>
    </row>
    <row r="1638" spans="1:38" x14ac:dyDescent="0.2">
      <c r="A1638" s="4">
        <v>1</v>
      </c>
      <c r="B1638" s="4">
        <v>7</v>
      </c>
      <c r="C1638" s="13" t="s">
        <v>1967</v>
      </c>
      <c r="D1638" s="29">
        <v>1534497</v>
      </c>
      <c r="E1638" s="29">
        <v>6622404</v>
      </c>
      <c r="F1638" s="23">
        <v>16</v>
      </c>
      <c r="G1638" s="10">
        <v>25</v>
      </c>
      <c r="H1638" s="38">
        <v>5.46</v>
      </c>
      <c r="I1638" s="8">
        <v>59</v>
      </c>
      <c r="J1638" s="8">
        <v>43</v>
      </c>
      <c r="K1638" s="17">
        <v>11.94</v>
      </c>
      <c r="L1638" s="20">
        <f t="shared" si="1872"/>
        <v>16.418183333333332</v>
      </c>
      <c r="M1638" s="20">
        <f t="shared" si="1873"/>
        <v>59.719983333333332</v>
      </c>
      <c r="N1638" s="16">
        <f t="shared" si="1874"/>
        <v>93463.263799994122</v>
      </c>
      <c r="O1638" s="16">
        <f t="shared" si="1875"/>
        <v>110890.92177129989</v>
      </c>
      <c r="P1638" s="22">
        <f t="shared" si="1835"/>
        <v>6.8574649105919594</v>
      </c>
      <c r="Q1638" s="11">
        <f t="shared" si="1836"/>
        <v>7492.7532400177715</v>
      </c>
      <c r="R1638" s="7">
        <f t="shared" si="1839"/>
        <v>1618</v>
      </c>
      <c r="S1638" s="11">
        <f t="shared" si="1837"/>
        <v>7539.0619745049016</v>
      </c>
      <c r="T1638" s="11">
        <f t="shared" si="1838"/>
        <v>9800.7805668563724</v>
      </c>
      <c r="V1638" s="4">
        <v>8</v>
      </c>
      <c r="W1638" s="4">
        <v>7</v>
      </c>
      <c r="AB1638" s="4">
        <f>SUM(U1638:AA1638)+AB1639</f>
        <v>30</v>
      </c>
      <c r="AC1638" s="3">
        <f t="shared" si="1891"/>
        <v>16</v>
      </c>
      <c r="AD1638" s="42">
        <f t="shared" si="1892"/>
        <v>25.091000000000001</v>
      </c>
      <c r="AE1638" s="3">
        <f t="shared" si="1893"/>
        <v>59</v>
      </c>
      <c r="AF1638" s="42">
        <f t="shared" si="1894"/>
        <v>43.198999999999998</v>
      </c>
      <c r="AI1638" s="4">
        <v>1</v>
      </c>
      <c r="AJ1638" s="3">
        <v>9</v>
      </c>
      <c r="AK1638" s="3" t="s">
        <v>3055</v>
      </c>
      <c r="AL1638" t="s">
        <v>2787</v>
      </c>
    </row>
    <row r="1639" spans="1:38" x14ac:dyDescent="0.2">
      <c r="A1639" s="4">
        <v>1</v>
      </c>
      <c r="B1639" s="4">
        <v>7</v>
      </c>
      <c r="C1639" s="13" t="s">
        <v>1968</v>
      </c>
      <c r="D1639" s="29">
        <v>1534491</v>
      </c>
      <c r="E1639" s="29">
        <v>6622411</v>
      </c>
      <c r="F1639" s="23">
        <v>16</v>
      </c>
      <c r="G1639" s="10">
        <v>25</v>
      </c>
      <c r="H1639" s="38">
        <v>5.0999999999999996</v>
      </c>
      <c r="I1639" s="8">
        <v>59</v>
      </c>
      <c r="J1639" s="8">
        <v>43</v>
      </c>
      <c r="K1639" s="17">
        <v>12.18</v>
      </c>
      <c r="L1639" s="20">
        <f t="shared" si="1872"/>
        <v>16.418083333333332</v>
      </c>
      <c r="M1639" s="20">
        <f t="shared" si="1873"/>
        <v>59.720050000000001</v>
      </c>
      <c r="N1639" s="16">
        <f t="shared" si="1874"/>
        <v>93463.467619545525</v>
      </c>
      <c r="O1639" s="16">
        <f t="shared" si="1875"/>
        <v>110890.91519514803</v>
      </c>
      <c r="P1639" s="22">
        <f t="shared" ref="P1639:P1664" si="1909">SQRT(POWER(D1639-D1638,2)+POWER(E1639-E1638,2))/1000</f>
        <v>9.2195444572928872E-3</v>
      </c>
      <c r="Q1639" s="11">
        <f t="shared" ref="Q1639:Q1664" si="1910">Q1638+P1639</f>
        <v>7492.7624595622292</v>
      </c>
      <c r="R1639" s="7">
        <f t="shared" si="1839"/>
        <v>1619</v>
      </c>
      <c r="S1639" s="11">
        <f t="shared" ref="S1639:S1664" si="1911">Q1639/R1639*1628</f>
        <v>7534.4146288865404</v>
      </c>
      <c r="T1639" s="11">
        <f t="shared" ref="T1639:T1664" si="1912">S1639*1.3</f>
        <v>9794.7390175525034</v>
      </c>
      <c r="V1639" s="4">
        <v>8</v>
      </c>
      <c r="W1639" s="4">
        <v>7</v>
      </c>
      <c r="AB1639" s="4">
        <f t="shared" si="1876"/>
        <v>15</v>
      </c>
      <c r="AC1639" s="3">
        <f t="shared" si="1891"/>
        <v>16</v>
      </c>
      <c r="AD1639" s="42">
        <f t="shared" si="1892"/>
        <v>25.085000000000001</v>
      </c>
      <c r="AE1639" s="3">
        <f t="shared" si="1893"/>
        <v>59</v>
      </c>
      <c r="AF1639" s="42">
        <f t="shared" si="1894"/>
        <v>43.203000000000003</v>
      </c>
      <c r="AJ1639" s="3">
        <v>9</v>
      </c>
      <c r="AK1639" s="3" t="s">
        <v>3055</v>
      </c>
      <c r="AL1639" t="s">
        <v>2788</v>
      </c>
    </row>
    <row r="1640" spans="1:38" x14ac:dyDescent="0.2">
      <c r="B1640" s="4">
        <v>9</v>
      </c>
      <c r="C1640" s="13" t="s">
        <v>1969</v>
      </c>
      <c r="D1640" s="8">
        <v>1545555</v>
      </c>
      <c r="E1640" s="8">
        <v>6615700</v>
      </c>
      <c r="F1640" s="23">
        <v>16</v>
      </c>
      <c r="G1640" s="10">
        <v>36</v>
      </c>
      <c r="H1640" s="38">
        <v>47.64</v>
      </c>
      <c r="I1640" s="8">
        <v>59</v>
      </c>
      <c r="J1640" s="8">
        <v>39</v>
      </c>
      <c r="K1640" s="17">
        <v>31.5</v>
      </c>
      <c r="L1640" s="20">
        <f t="shared" si="1872"/>
        <v>16.613233333333334</v>
      </c>
      <c r="M1640" s="20">
        <f t="shared" si="1873"/>
        <v>59.658749999999998</v>
      </c>
      <c r="N1640" s="16">
        <f t="shared" si="1874"/>
        <v>93031.559178726995</v>
      </c>
      <c r="O1640" s="16">
        <f t="shared" si="1875"/>
        <v>110892.36700400194</v>
      </c>
      <c r="P1640" s="22">
        <f t="shared" si="1909"/>
        <v>12.940232494047391</v>
      </c>
      <c r="Q1640" s="11">
        <f t="shared" si="1910"/>
        <v>7505.7026920562766</v>
      </c>
      <c r="R1640" s="7">
        <f t="shared" si="1839"/>
        <v>1620</v>
      </c>
      <c r="S1640" s="11">
        <f t="shared" si="1911"/>
        <v>7542.767890535566</v>
      </c>
      <c r="T1640" s="11">
        <f t="shared" si="1912"/>
        <v>9805.598257696236</v>
      </c>
      <c r="V1640" s="4">
        <v>8</v>
      </c>
      <c r="AB1640" s="4">
        <f t="shared" si="1876"/>
        <v>8</v>
      </c>
      <c r="AC1640" s="3">
        <f t="shared" si="1891"/>
        <v>16</v>
      </c>
      <c r="AD1640" s="42">
        <f t="shared" si="1892"/>
        <v>36.793999999999997</v>
      </c>
      <c r="AE1640" s="3">
        <f t="shared" si="1893"/>
        <v>59</v>
      </c>
      <c r="AF1640" s="42">
        <f t="shared" si="1894"/>
        <v>39.524999999999999</v>
      </c>
      <c r="AJ1640" s="3">
        <v>9</v>
      </c>
      <c r="AK1640" s="3">
        <v>1</v>
      </c>
      <c r="AL1640" t="s">
        <v>2789</v>
      </c>
    </row>
    <row r="1641" spans="1:38" x14ac:dyDescent="0.2">
      <c r="A1641" s="4">
        <v>1</v>
      </c>
      <c r="B1641" s="4">
        <v>9</v>
      </c>
      <c r="C1641" s="13" t="s">
        <v>1970</v>
      </c>
      <c r="D1641" s="8">
        <v>1547430</v>
      </c>
      <c r="E1641" s="8">
        <v>6612510</v>
      </c>
      <c r="F1641" s="23">
        <v>16</v>
      </c>
      <c r="G1641" s="10">
        <v>38</v>
      </c>
      <c r="H1641" s="38">
        <v>44.82</v>
      </c>
      <c r="I1641" s="8">
        <v>59</v>
      </c>
      <c r="J1641" s="8">
        <v>37</v>
      </c>
      <c r="K1641" s="17">
        <v>47.64</v>
      </c>
      <c r="L1641" s="20">
        <f t="shared" si="1872"/>
        <v>16.645783333333334</v>
      </c>
      <c r="M1641" s="20">
        <f t="shared" si="1873"/>
        <v>59.629899999999999</v>
      </c>
      <c r="N1641" s="16">
        <f t="shared" si="1874"/>
        <v>92962.281739018988</v>
      </c>
      <c r="O1641" s="16">
        <f t="shared" si="1875"/>
        <v>110892.52204011746</v>
      </c>
      <c r="P1641" s="22">
        <f t="shared" si="1909"/>
        <v>3.7002331007654097</v>
      </c>
      <c r="Q1641" s="11">
        <f t="shared" si="1910"/>
        <v>7509.4029251570419</v>
      </c>
      <c r="R1641" s="7">
        <f t="shared" si="1839"/>
        <v>1621</v>
      </c>
      <c r="S1641" s="11">
        <f t="shared" si="1911"/>
        <v>7541.8309451916502</v>
      </c>
      <c r="T1641" s="11">
        <f t="shared" si="1912"/>
        <v>9804.3802287491453</v>
      </c>
      <c r="U1641" s="4">
        <v>9</v>
      </c>
      <c r="V1641" s="4">
        <v>9</v>
      </c>
      <c r="W1641" s="4">
        <v>9</v>
      </c>
      <c r="AB1641" s="4">
        <f t="shared" si="1876"/>
        <v>27</v>
      </c>
      <c r="AC1641" s="3">
        <f t="shared" si="1891"/>
        <v>16</v>
      </c>
      <c r="AD1641" s="42">
        <f t="shared" si="1892"/>
        <v>38.747</v>
      </c>
      <c r="AE1641" s="3">
        <f t="shared" si="1893"/>
        <v>59</v>
      </c>
      <c r="AF1641" s="42">
        <f t="shared" si="1894"/>
        <v>37.793999999999997</v>
      </c>
      <c r="AH1641" s="4">
        <v>1</v>
      </c>
      <c r="AJ1641" s="3">
        <v>9</v>
      </c>
      <c r="AK1641" s="3">
        <v>1</v>
      </c>
      <c r="AL1641" t="s">
        <v>364</v>
      </c>
    </row>
    <row r="1642" spans="1:38" x14ac:dyDescent="0.2">
      <c r="B1642" s="4">
        <v>9</v>
      </c>
      <c r="C1642" s="13" t="s">
        <v>2790</v>
      </c>
      <c r="D1642" s="8">
        <v>1542172</v>
      </c>
      <c r="E1642" s="8">
        <v>6610197</v>
      </c>
      <c r="F1642" s="23">
        <v>16</v>
      </c>
      <c r="G1642" s="10">
        <v>33</v>
      </c>
      <c r="H1642" s="38">
        <v>7.74</v>
      </c>
      <c r="I1642" s="8">
        <v>59</v>
      </c>
      <c r="J1642" s="8">
        <v>36</v>
      </c>
      <c r="K1642" s="17">
        <v>34.979999999999997</v>
      </c>
      <c r="L1642" s="20">
        <f t="shared" si="1872"/>
        <v>16.552150000000001</v>
      </c>
      <c r="M1642" s="20">
        <f t="shared" si="1873"/>
        <v>59.609716666666664</v>
      </c>
      <c r="N1642" s="16">
        <f t="shared" si="1874"/>
        <v>93170.494467486089</v>
      </c>
      <c r="O1642" s="16">
        <f t="shared" si="1875"/>
        <v>110891.2668879766</v>
      </c>
      <c r="P1642" s="22">
        <f t="shared" si="1909"/>
        <v>5.7442608749951463</v>
      </c>
      <c r="Q1642" s="11">
        <f t="shared" si="1910"/>
        <v>7515.1471860320371</v>
      </c>
      <c r="R1642" s="7">
        <f t="shared" si="1839"/>
        <v>1622</v>
      </c>
      <c r="S1642" s="11">
        <f t="shared" si="1911"/>
        <v>7542.946744056816</v>
      </c>
      <c r="T1642" s="11">
        <f t="shared" si="1912"/>
        <v>9805.8307672738611</v>
      </c>
      <c r="AB1642" s="4">
        <f t="shared" si="1876"/>
        <v>0</v>
      </c>
      <c r="AC1642" s="3">
        <f t="shared" si="1891"/>
        <v>16</v>
      </c>
      <c r="AD1642" s="42">
        <f t="shared" si="1892"/>
        <v>33.128999999999998</v>
      </c>
      <c r="AE1642" s="3">
        <f t="shared" si="1893"/>
        <v>59</v>
      </c>
      <c r="AF1642" s="42">
        <f t="shared" si="1894"/>
        <v>36.582999999999998</v>
      </c>
      <c r="AJ1642" s="3">
        <v>9</v>
      </c>
      <c r="AK1642" s="3" t="s">
        <v>2296</v>
      </c>
      <c r="AL1642" t="s">
        <v>80</v>
      </c>
    </row>
    <row r="1643" spans="1:38" x14ac:dyDescent="0.2">
      <c r="A1643" s="4">
        <v>1</v>
      </c>
      <c r="B1643" s="4">
        <v>9</v>
      </c>
      <c r="C1643" s="13" t="s">
        <v>1976</v>
      </c>
      <c r="D1643" s="29">
        <v>1538888</v>
      </c>
      <c r="E1643" s="29">
        <v>6607957</v>
      </c>
      <c r="F1643" s="23">
        <v>16</v>
      </c>
      <c r="G1643" s="10">
        <v>29</v>
      </c>
      <c r="H1643" s="38">
        <v>36.840000000000003</v>
      </c>
      <c r="I1643" s="8">
        <v>59</v>
      </c>
      <c r="J1643" s="8">
        <v>35</v>
      </c>
      <c r="K1643" s="17">
        <v>23.76</v>
      </c>
      <c r="L1643" s="20">
        <f t="shared" si="1872"/>
        <v>16.493566666666666</v>
      </c>
      <c r="M1643" s="20">
        <f t="shared" si="1873"/>
        <v>59.589933333333335</v>
      </c>
      <c r="N1643" s="16">
        <f t="shared" si="1874"/>
        <v>93302.31787343348</v>
      </c>
      <c r="O1643" s="16">
        <f t="shared" si="1875"/>
        <v>110890.49157072391</v>
      </c>
      <c r="P1643" s="22">
        <f t="shared" si="1909"/>
        <v>3.9752051519387024</v>
      </c>
      <c r="Q1643" s="11">
        <f t="shared" si="1910"/>
        <v>7519.1223911839761</v>
      </c>
      <c r="R1643" s="7">
        <f t="shared" ref="R1643:R1664" si="1913">R1642+1</f>
        <v>1623</v>
      </c>
      <c r="S1643" s="11">
        <f t="shared" si="1911"/>
        <v>7542.2866622597121</v>
      </c>
      <c r="T1643" s="11">
        <f t="shared" si="1912"/>
        <v>9804.9726609376266</v>
      </c>
      <c r="V1643" s="4">
        <v>9</v>
      </c>
      <c r="W1643" s="4">
        <v>9</v>
      </c>
      <c r="AB1643" s="4">
        <f>SUM(U1643:AA1643)+AB1644</f>
        <v>34</v>
      </c>
      <c r="AC1643" s="3">
        <f t="shared" si="1891"/>
        <v>16</v>
      </c>
      <c r="AD1643" s="42">
        <f t="shared" si="1892"/>
        <v>29.614000000000001</v>
      </c>
      <c r="AE1643" s="3">
        <f t="shared" si="1893"/>
        <v>59</v>
      </c>
      <c r="AF1643" s="42">
        <f t="shared" si="1894"/>
        <v>35.396000000000001</v>
      </c>
      <c r="AJ1643" s="3">
        <v>9</v>
      </c>
      <c r="AK1643" s="3">
        <v>1</v>
      </c>
      <c r="AL1643" t="s">
        <v>2791</v>
      </c>
    </row>
    <row r="1644" spans="1:38" x14ac:dyDescent="0.2">
      <c r="A1644" s="4">
        <v>1</v>
      </c>
      <c r="B1644" s="4">
        <v>9</v>
      </c>
      <c r="C1644" s="13" t="s">
        <v>1977</v>
      </c>
      <c r="D1644" s="29">
        <v>1538888</v>
      </c>
      <c r="E1644" s="29">
        <v>6607920</v>
      </c>
      <c r="F1644" s="23"/>
      <c r="G1644" s="10"/>
      <c r="H1644" s="38"/>
      <c r="I1644" s="8"/>
      <c r="J1644" s="8"/>
      <c r="K1644" s="17"/>
      <c r="L1644" s="20">
        <f t="shared" si="1872"/>
        <v>0</v>
      </c>
      <c r="M1644" s="20">
        <f t="shared" si="1873"/>
        <v>0</v>
      </c>
      <c r="N1644" s="16"/>
      <c r="O1644" s="16"/>
      <c r="P1644" s="22">
        <f t="shared" si="1909"/>
        <v>3.6999999999999998E-2</v>
      </c>
      <c r="Q1644" s="11">
        <f t="shared" si="1910"/>
        <v>7519.1593911839764</v>
      </c>
      <c r="R1644" s="7">
        <f t="shared" si="1913"/>
        <v>1624</v>
      </c>
      <c r="S1644" s="11">
        <f t="shared" si="1911"/>
        <v>7537.6794882065969</v>
      </c>
      <c r="T1644" s="11">
        <f t="shared" si="1912"/>
        <v>9798.9833346685755</v>
      </c>
      <c r="V1644" s="4">
        <v>7</v>
      </c>
      <c r="W1644" s="4">
        <v>9</v>
      </c>
      <c r="AB1644" s="4">
        <f t="shared" si="1876"/>
        <v>16</v>
      </c>
      <c r="AC1644" s="3">
        <f t="shared" si="1891"/>
        <v>0</v>
      </c>
      <c r="AD1644" s="42">
        <f t="shared" si="1892"/>
        <v>0</v>
      </c>
      <c r="AE1644" s="3">
        <f t="shared" si="1893"/>
        <v>0</v>
      </c>
      <c r="AF1644" s="42">
        <f t="shared" si="1894"/>
        <v>0</v>
      </c>
      <c r="AJ1644" s="3">
        <v>9</v>
      </c>
      <c r="AK1644" s="3">
        <v>1</v>
      </c>
      <c r="AL1644" t="s">
        <v>498</v>
      </c>
    </row>
    <row r="1645" spans="1:38" x14ac:dyDescent="0.2">
      <c r="B1645" s="4">
        <v>7</v>
      </c>
      <c r="C1645" s="13" t="s">
        <v>1978</v>
      </c>
      <c r="D1645" s="29">
        <v>1530880</v>
      </c>
      <c r="E1645" s="29">
        <v>6604870</v>
      </c>
      <c r="F1645" s="23">
        <v>16</v>
      </c>
      <c r="G1645" s="10">
        <v>21</v>
      </c>
      <c r="H1645" s="38">
        <v>4.92</v>
      </c>
      <c r="I1645" s="8">
        <v>59</v>
      </c>
      <c r="J1645" s="8">
        <v>33</v>
      </c>
      <c r="K1645" s="17">
        <v>46.38</v>
      </c>
      <c r="L1645" s="20">
        <f t="shared" si="1872"/>
        <v>16.351366666666667</v>
      </c>
      <c r="M1645" s="20">
        <f t="shared" si="1873"/>
        <v>59.562883333333332</v>
      </c>
      <c r="N1645" s="16">
        <f t="shared" si="1874"/>
        <v>93623.978423821856</v>
      </c>
      <c r="O1645" s="16">
        <f t="shared" si="1875"/>
        <v>110889.02400907948</v>
      </c>
      <c r="P1645" s="22">
        <f t="shared" si="1909"/>
        <v>8.5691635531129862</v>
      </c>
      <c r="Q1645" s="11">
        <f t="shared" si="1910"/>
        <v>7527.7285547370893</v>
      </c>
      <c r="R1645" s="7">
        <f t="shared" si="1913"/>
        <v>1625</v>
      </c>
      <c r="S1645" s="11">
        <f t="shared" si="1911"/>
        <v>7541.6258997612194</v>
      </c>
      <c r="T1645" s="11">
        <f t="shared" si="1912"/>
        <v>9804.1136696895865</v>
      </c>
      <c r="V1645" s="4">
        <v>9</v>
      </c>
      <c r="AA1645" s="4">
        <v>9</v>
      </c>
      <c r="AB1645" s="4">
        <f t="shared" si="1876"/>
        <v>18</v>
      </c>
      <c r="AC1645" s="3">
        <f t="shared" si="1891"/>
        <v>16</v>
      </c>
      <c r="AD1645" s="42">
        <f t="shared" si="1892"/>
        <v>21.082000000000001</v>
      </c>
      <c r="AE1645" s="3">
        <f t="shared" si="1893"/>
        <v>59</v>
      </c>
      <c r="AF1645" s="42">
        <f t="shared" si="1894"/>
        <v>33.773000000000003</v>
      </c>
      <c r="AJ1645" s="3">
        <v>5</v>
      </c>
      <c r="AL1645" t="s">
        <v>2792</v>
      </c>
    </row>
    <row r="1646" spans="1:38" x14ac:dyDescent="0.2">
      <c r="A1646" s="4">
        <v>1</v>
      </c>
      <c r="B1646" s="4">
        <v>9</v>
      </c>
      <c r="C1646" s="13" t="s">
        <v>1979</v>
      </c>
      <c r="D1646" s="29">
        <v>1530508</v>
      </c>
      <c r="E1646" s="29">
        <v>6599141</v>
      </c>
      <c r="F1646" s="23"/>
      <c r="G1646" s="10"/>
      <c r="H1646" s="38"/>
      <c r="I1646" s="8"/>
      <c r="J1646" s="8"/>
      <c r="K1646" s="17"/>
      <c r="L1646" s="20">
        <f t="shared" si="1872"/>
        <v>0</v>
      </c>
      <c r="M1646" s="20">
        <f t="shared" si="1873"/>
        <v>0</v>
      </c>
      <c r="N1646" s="16"/>
      <c r="O1646" s="16"/>
      <c r="P1646" s="22">
        <f t="shared" si="1909"/>
        <v>5.7410647967080113</v>
      </c>
      <c r="Q1646" s="11">
        <f t="shared" si="1910"/>
        <v>7533.4696195337974</v>
      </c>
      <c r="R1646" s="7">
        <f t="shared" si="1913"/>
        <v>1626</v>
      </c>
      <c r="S1646" s="11">
        <f t="shared" si="1911"/>
        <v>7542.7358798284258</v>
      </c>
      <c r="T1646" s="11">
        <f t="shared" si="1912"/>
        <v>9805.5566437769539</v>
      </c>
      <c r="V1646" s="4">
        <v>9</v>
      </c>
      <c r="W1646" s="4">
        <v>7</v>
      </c>
      <c r="AB1646" s="4">
        <f>SUM(U1646:AA1646)+AB1647</f>
        <v>23</v>
      </c>
      <c r="AC1646" s="3">
        <f t="shared" si="1891"/>
        <v>0</v>
      </c>
      <c r="AD1646" s="42">
        <f t="shared" si="1892"/>
        <v>0</v>
      </c>
      <c r="AE1646" s="3">
        <f t="shared" si="1893"/>
        <v>0</v>
      </c>
      <c r="AF1646" s="42">
        <f t="shared" si="1894"/>
        <v>0</v>
      </c>
      <c r="AI1646" s="4">
        <v>1</v>
      </c>
      <c r="AJ1646" s="3">
        <v>9</v>
      </c>
      <c r="AK1646" s="3">
        <v>1</v>
      </c>
      <c r="AL1646" t="s">
        <v>2793</v>
      </c>
    </row>
    <row r="1647" spans="1:38" x14ac:dyDescent="0.2">
      <c r="A1647" s="4">
        <v>1</v>
      </c>
      <c r="B1647" s="4">
        <v>9</v>
      </c>
      <c r="C1647" s="13" t="s">
        <v>1980</v>
      </c>
      <c r="D1647" s="29">
        <v>1530508</v>
      </c>
      <c r="E1647" s="29">
        <v>6599139</v>
      </c>
      <c r="F1647" s="23"/>
      <c r="G1647" s="10"/>
      <c r="H1647" s="38"/>
      <c r="I1647" s="8"/>
      <c r="J1647" s="8"/>
      <c r="K1647" s="17"/>
      <c r="L1647" s="20">
        <f t="shared" si="1872"/>
        <v>0</v>
      </c>
      <c r="M1647" s="20">
        <f t="shared" si="1873"/>
        <v>0</v>
      </c>
      <c r="N1647" s="16"/>
      <c r="O1647" s="16"/>
      <c r="P1647" s="22">
        <f t="shared" si="1909"/>
        <v>2E-3</v>
      </c>
      <c r="Q1647" s="11">
        <f t="shared" si="1910"/>
        <v>7533.4716195337978</v>
      </c>
      <c r="R1647" s="7">
        <f t="shared" si="1913"/>
        <v>1627</v>
      </c>
      <c r="S1647" s="11">
        <f t="shared" si="1911"/>
        <v>7538.101903258158</v>
      </c>
      <c r="T1647" s="11">
        <f t="shared" si="1912"/>
        <v>9799.5324742356061</v>
      </c>
      <c r="W1647" s="4">
        <v>7</v>
      </c>
      <c r="AB1647" s="4">
        <f t="shared" si="1876"/>
        <v>7</v>
      </c>
      <c r="AC1647" s="3">
        <f t="shared" si="1891"/>
        <v>0</v>
      </c>
      <c r="AD1647" s="42">
        <f t="shared" si="1892"/>
        <v>0</v>
      </c>
      <c r="AE1647" s="3">
        <f t="shared" si="1893"/>
        <v>0</v>
      </c>
      <c r="AF1647" s="42">
        <f t="shared" si="1894"/>
        <v>0</v>
      </c>
      <c r="AJ1647" s="3">
        <v>9</v>
      </c>
      <c r="AK1647" s="3">
        <v>1</v>
      </c>
      <c r="AL1647" t="s">
        <v>463</v>
      </c>
    </row>
    <row r="1648" spans="1:38" x14ac:dyDescent="0.2">
      <c r="B1648" s="4">
        <v>6</v>
      </c>
      <c r="C1648" s="13" t="s">
        <v>1981</v>
      </c>
      <c r="D1648" s="29">
        <v>1491752</v>
      </c>
      <c r="E1648" s="29">
        <v>6583692</v>
      </c>
      <c r="F1648" s="23">
        <v>15</v>
      </c>
      <c r="G1648" s="10">
        <v>39</v>
      </c>
      <c r="H1648" s="38">
        <v>36.200000000000003</v>
      </c>
      <c r="I1648" s="8">
        <v>59</v>
      </c>
      <c r="J1648" s="8">
        <v>22</v>
      </c>
      <c r="K1648" s="17">
        <v>25.8</v>
      </c>
      <c r="L1648" s="20">
        <f t="shared" si="1872"/>
        <v>15.660055555555555</v>
      </c>
      <c r="M1648" s="20">
        <f t="shared" si="1873"/>
        <v>59.37383333333333</v>
      </c>
      <c r="N1648" s="16">
        <f t="shared" si="1874"/>
        <v>95258.41046399012</v>
      </c>
      <c r="O1648" s="16">
        <f t="shared" si="1875"/>
        <v>110885.41248529796</v>
      </c>
      <c r="P1648" s="22">
        <f t="shared" si="1909"/>
        <v>41.720946118226998</v>
      </c>
      <c r="Q1648" s="11">
        <f t="shared" si="1910"/>
        <v>7575.1925656520252</v>
      </c>
      <c r="R1648" s="7">
        <f t="shared" si="1913"/>
        <v>1628</v>
      </c>
      <c r="S1648" s="11">
        <f t="shared" si="1911"/>
        <v>7575.1925656520252</v>
      </c>
      <c r="T1648" s="11">
        <f t="shared" si="1912"/>
        <v>9847.7503353476332</v>
      </c>
      <c r="U1648" s="4">
        <v>9</v>
      </c>
      <c r="AB1648" s="4">
        <f t="shared" si="1876"/>
        <v>9</v>
      </c>
      <c r="AC1648" s="3">
        <f t="shared" si="1891"/>
        <v>15</v>
      </c>
      <c r="AD1648" s="42">
        <f t="shared" si="1892"/>
        <v>39.603333333333332</v>
      </c>
      <c r="AE1648" s="3">
        <f t="shared" si="1893"/>
        <v>59</v>
      </c>
      <c r="AF1648" s="42">
        <f t="shared" si="1894"/>
        <v>22.43</v>
      </c>
      <c r="AJ1648" s="3">
        <v>5</v>
      </c>
      <c r="AL1648" t="s">
        <v>322</v>
      </c>
    </row>
    <row r="1649" spans="1:38" x14ac:dyDescent="0.2">
      <c r="A1649" s="4">
        <v>1</v>
      </c>
      <c r="B1649" s="4">
        <v>9</v>
      </c>
      <c r="C1649" s="13" t="s">
        <v>1982</v>
      </c>
      <c r="D1649" s="29">
        <v>1492833</v>
      </c>
      <c r="E1649" s="29">
        <v>6575975</v>
      </c>
      <c r="F1649" s="23">
        <v>15</v>
      </c>
      <c r="G1649" s="10">
        <v>40</v>
      </c>
      <c r="H1649" s="38">
        <v>45.6</v>
      </c>
      <c r="I1649" s="8">
        <v>59</v>
      </c>
      <c r="J1649" s="8">
        <v>18</v>
      </c>
      <c r="K1649" s="17">
        <v>16.5</v>
      </c>
      <c r="L1649" s="20">
        <f t="shared" si="1872"/>
        <v>15.679333333333334</v>
      </c>
      <c r="M1649" s="20">
        <f t="shared" si="1873"/>
        <v>59.304583333333333</v>
      </c>
      <c r="N1649" s="16">
        <f t="shared" si="1874"/>
        <v>95210.2342786683</v>
      </c>
      <c r="O1649" s="16">
        <f t="shared" si="1875"/>
        <v>110884.76860276399</v>
      </c>
      <c r="P1649" s="22">
        <f t="shared" si="1909"/>
        <v>7.7923456032185845</v>
      </c>
      <c r="Q1649" s="11">
        <f t="shared" si="1910"/>
        <v>7582.9849112552438</v>
      </c>
      <c r="R1649" s="7">
        <f t="shared" si="1913"/>
        <v>1629</v>
      </c>
      <c r="S1649" s="11">
        <f t="shared" si="1911"/>
        <v>7578.3299174484564</v>
      </c>
      <c r="T1649" s="11">
        <f t="shared" si="1912"/>
        <v>9851.8288926829937</v>
      </c>
      <c r="U1649" s="4">
        <v>9</v>
      </c>
      <c r="V1649" s="4">
        <v>9</v>
      </c>
      <c r="W1649" s="4">
        <v>9</v>
      </c>
      <c r="AB1649" s="4">
        <f t="shared" si="1876"/>
        <v>27</v>
      </c>
      <c r="AC1649" s="3">
        <f t="shared" si="1891"/>
        <v>15</v>
      </c>
      <c r="AD1649" s="42">
        <f t="shared" si="1892"/>
        <v>40.76</v>
      </c>
      <c r="AE1649" s="3">
        <f t="shared" si="1893"/>
        <v>59</v>
      </c>
      <c r="AF1649" s="42">
        <f t="shared" si="1894"/>
        <v>18.274999999999999</v>
      </c>
      <c r="AJ1649" s="3">
        <v>9</v>
      </c>
      <c r="AL1649" t="s">
        <v>2794</v>
      </c>
    </row>
    <row r="1650" spans="1:38" x14ac:dyDescent="0.2">
      <c r="B1650" s="4">
        <v>9</v>
      </c>
      <c r="C1650" s="13" t="s">
        <v>1983</v>
      </c>
      <c r="D1650" s="29">
        <v>1486950</v>
      </c>
      <c r="E1650" s="29">
        <v>6564827</v>
      </c>
      <c r="F1650" s="23">
        <v>15</v>
      </c>
      <c r="G1650" s="10">
        <v>34</v>
      </c>
      <c r="H1650" s="38">
        <v>36.299999999999997</v>
      </c>
      <c r="I1650" s="8">
        <v>59</v>
      </c>
      <c r="J1650" s="8">
        <v>12</v>
      </c>
      <c r="K1650" s="17">
        <v>15.7</v>
      </c>
      <c r="L1650" s="20">
        <f t="shared" si="1872"/>
        <v>15.576750000000001</v>
      </c>
      <c r="M1650" s="20">
        <f t="shared" si="1873"/>
        <v>59.204361111111112</v>
      </c>
      <c r="N1650" s="16">
        <f t="shared" si="1874"/>
        <v>95459.579180509405</v>
      </c>
      <c r="O1650" s="16">
        <f t="shared" si="1875"/>
        <v>110884.17942184252</v>
      </c>
      <c r="P1650" s="22">
        <f t="shared" si="1909"/>
        <v>12.605062197387207</v>
      </c>
      <c r="Q1650" s="11">
        <f t="shared" si="1910"/>
        <v>7595.5899734526311</v>
      </c>
      <c r="R1650" s="7">
        <f t="shared" si="1913"/>
        <v>1630</v>
      </c>
      <c r="S1650" s="11">
        <f t="shared" si="1911"/>
        <v>7586.2702311539169</v>
      </c>
      <c r="T1650" s="11">
        <f t="shared" si="1912"/>
        <v>9862.1513005000925</v>
      </c>
      <c r="U1650" s="4">
        <v>9</v>
      </c>
      <c r="AB1650" s="4">
        <f t="shared" si="1876"/>
        <v>9</v>
      </c>
      <c r="AC1650" s="3">
        <f t="shared" si="1891"/>
        <v>15</v>
      </c>
      <c r="AD1650" s="42">
        <f t="shared" si="1892"/>
        <v>34.604999999999997</v>
      </c>
      <c r="AE1650" s="3">
        <f t="shared" si="1893"/>
        <v>59</v>
      </c>
      <c r="AF1650" s="42">
        <f t="shared" si="1894"/>
        <v>12.261666666666667</v>
      </c>
      <c r="AG1650" s="4">
        <v>1</v>
      </c>
      <c r="AJ1650" s="3">
        <v>0</v>
      </c>
      <c r="AL1650" t="s">
        <v>2795</v>
      </c>
    </row>
    <row r="1651" spans="1:38" x14ac:dyDescent="0.2">
      <c r="B1651" s="4">
        <v>8</v>
      </c>
      <c r="C1651" s="13" t="s">
        <v>1984</v>
      </c>
      <c r="D1651" s="29">
        <v>1484014</v>
      </c>
      <c r="E1651" s="29">
        <v>6561065</v>
      </c>
      <c r="F1651" s="23">
        <v>15</v>
      </c>
      <c r="G1651" s="10">
        <v>31</v>
      </c>
      <c r="H1651" s="38">
        <v>32.28</v>
      </c>
      <c r="I1651" s="8">
        <v>59</v>
      </c>
      <c r="J1651" s="8">
        <v>10</v>
      </c>
      <c r="K1651" s="17">
        <v>13.8</v>
      </c>
      <c r="L1651" s="20">
        <f t="shared" si="1872"/>
        <v>15.525633333333333</v>
      </c>
      <c r="M1651" s="20">
        <f t="shared" si="1873"/>
        <v>59.170499999999997</v>
      </c>
      <c r="N1651" s="16">
        <f t="shared" si="1874"/>
        <v>95584.764121270418</v>
      </c>
      <c r="O1651" s="16">
        <f t="shared" si="1875"/>
        <v>110884.05539922765</v>
      </c>
      <c r="P1651" s="22">
        <f t="shared" si="1909"/>
        <v>4.7720792114129873</v>
      </c>
      <c r="Q1651" s="11">
        <f t="shared" si="1910"/>
        <v>7600.3620526640443</v>
      </c>
      <c r="R1651" s="7">
        <f t="shared" si="1913"/>
        <v>1631</v>
      </c>
      <c r="S1651" s="11">
        <f t="shared" si="1911"/>
        <v>7586.382232824687</v>
      </c>
      <c r="T1651" s="11">
        <f t="shared" si="1912"/>
        <v>9862.296902672093</v>
      </c>
      <c r="AB1651" s="4">
        <f t="shared" si="1876"/>
        <v>0</v>
      </c>
      <c r="AC1651" s="3">
        <f t="shared" si="1891"/>
        <v>15</v>
      </c>
      <c r="AD1651" s="42">
        <f t="shared" si="1892"/>
        <v>31.538</v>
      </c>
      <c r="AE1651" s="3">
        <f t="shared" si="1893"/>
        <v>59</v>
      </c>
      <c r="AF1651" s="42">
        <f t="shared" si="1894"/>
        <v>10.23</v>
      </c>
      <c r="AJ1651" s="3">
        <v>9</v>
      </c>
      <c r="AL1651" t="s">
        <v>578</v>
      </c>
    </row>
    <row r="1652" spans="1:38" x14ac:dyDescent="0.2">
      <c r="B1652" s="4">
        <v>9</v>
      </c>
      <c r="C1652" s="13" t="s">
        <v>1985</v>
      </c>
      <c r="D1652" s="29">
        <v>1482736</v>
      </c>
      <c r="E1652" s="29">
        <v>6565718</v>
      </c>
      <c r="F1652" s="23">
        <v>15</v>
      </c>
      <c r="G1652" s="10">
        <v>30</v>
      </c>
      <c r="H1652" s="38">
        <v>10.5</v>
      </c>
      <c r="I1652" s="8">
        <v>59</v>
      </c>
      <c r="J1652" s="8">
        <v>12</v>
      </c>
      <c r="K1652" s="17">
        <v>43.98</v>
      </c>
      <c r="L1652" s="20">
        <f t="shared" si="1872"/>
        <v>15.502916666666668</v>
      </c>
      <c r="M1652" s="20">
        <f t="shared" si="1873"/>
        <v>59.21221666666667</v>
      </c>
      <c r="N1652" s="16">
        <f t="shared" si="1874"/>
        <v>95642.389872873377</v>
      </c>
      <c r="O1652" s="16">
        <f t="shared" si="1875"/>
        <v>110884.51623018109</v>
      </c>
      <c r="P1652" s="22">
        <f t="shared" si="1909"/>
        <v>4.8253179169874389</v>
      </c>
      <c r="Q1652" s="11">
        <f t="shared" si="1910"/>
        <v>7605.1873705810322</v>
      </c>
      <c r="R1652" s="7">
        <f t="shared" si="1913"/>
        <v>1632</v>
      </c>
      <c r="S1652" s="11">
        <f t="shared" si="1911"/>
        <v>7586.54720545706</v>
      </c>
      <c r="T1652" s="11">
        <f t="shared" si="1912"/>
        <v>9862.5113670941791</v>
      </c>
      <c r="AB1652" s="4">
        <f t="shared" si="1876"/>
        <v>0</v>
      </c>
      <c r="AC1652" s="3">
        <f t="shared" si="1891"/>
        <v>15</v>
      </c>
      <c r="AD1652" s="42">
        <f t="shared" si="1892"/>
        <v>30.175000000000001</v>
      </c>
      <c r="AE1652" s="3">
        <f t="shared" si="1893"/>
        <v>59</v>
      </c>
      <c r="AF1652" s="42">
        <f t="shared" si="1894"/>
        <v>12.733000000000001</v>
      </c>
      <c r="AJ1652" s="3">
        <v>9</v>
      </c>
      <c r="AL1652" t="s">
        <v>369</v>
      </c>
    </row>
    <row r="1653" spans="1:38" x14ac:dyDescent="0.2">
      <c r="B1653" s="4">
        <v>9</v>
      </c>
      <c r="C1653" s="13" t="s">
        <v>1986</v>
      </c>
      <c r="D1653" s="29">
        <v>1482742</v>
      </c>
      <c r="E1653" s="29">
        <v>6565726</v>
      </c>
      <c r="F1653" s="23"/>
      <c r="G1653" s="10"/>
      <c r="H1653" s="38"/>
      <c r="I1653" s="8"/>
      <c r="J1653" s="8"/>
      <c r="K1653" s="17"/>
      <c r="L1653" s="20">
        <f t="shared" si="1872"/>
        <v>0</v>
      </c>
      <c r="M1653" s="20">
        <f t="shared" si="1873"/>
        <v>0</v>
      </c>
      <c r="N1653" s="16"/>
      <c r="O1653" s="16"/>
      <c r="P1653" s="22">
        <f t="shared" si="1909"/>
        <v>0.01</v>
      </c>
      <c r="Q1653" s="11">
        <f t="shared" si="1910"/>
        <v>7605.1973705810324</v>
      </c>
      <c r="R1653" s="7">
        <f t="shared" si="1913"/>
        <v>1633</v>
      </c>
      <c r="S1653" s="11">
        <f t="shared" si="1911"/>
        <v>7581.9114019019726</v>
      </c>
      <c r="T1653" s="11">
        <f t="shared" si="1912"/>
        <v>9856.4848224725647</v>
      </c>
      <c r="AB1653" s="4">
        <f t="shared" si="1876"/>
        <v>0</v>
      </c>
      <c r="AC1653" s="3">
        <f t="shared" si="1891"/>
        <v>0</v>
      </c>
      <c r="AD1653" s="42">
        <f t="shared" si="1892"/>
        <v>0</v>
      </c>
      <c r="AE1653" s="3">
        <f t="shared" si="1893"/>
        <v>0</v>
      </c>
      <c r="AF1653" s="42">
        <f t="shared" si="1894"/>
        <v>0</v>
      </c>
      <c r="AJ1653" s="3">
        <v>9</v>
      </c>
      <c r="AK1653" s="57" t="s">
        <v>2296</v>
      </c>
      <c r="AL1653" t="s">
        <v>369</v>
      </c>
    </row>
    <row r="1654" spans="1:38" x14ac:dyDescent="0.2">
      <c r="B1654" s="4">
        <v>8</v>
      </c>
      <c r="C1654" s="13" t="s">
        <v>1987</v>
      </c>
      <c r="D1654" s="8">
        <v>1477900</v>
      </c>
      <c r="E1654" s="8">
        <v>6565985</v>
      </c>
      <c r="F1654" s="23">
        <v>15</v>
      </c>
      <c r="G1654" s="10">
        <v>25</v>
      </c>
      <c r="H1654" s="38">
        <v>5.64</v>
      </c>
      <c r="I1654" s="8">
        <v>59</v>
      </c>
      <c r="J1654" s="8">
        <v>12</v>
      </c>
      <c r="K1654" s="17">
        <v>51.84</v>
      </c>
      <c r="L1654" s="20">
        <f t="shared" si="1872"/>
        <v>15.418233333333333</v>
      </c>
      <c r="M1654" s="20">
        <f t="shared" si="1873"/>
        <v>59.214399999999998</v>
      </c>
      <c r="N1654" s="16">
        <f t="shared" si="1874"/>
        <v>95854.042940501182</v>
      </c>
      <c r="O1654" s="16">
        <f t="shared" si="1875"/>
        <v>110884.93677213651</v>
      </c>
      <c r="P1654" s="22">
        <f t="shared" si="1909"/>
        <v>4.8489220451560158</v>
      </c>
      <c r="Q1654" s="11">
        <f t="shared" si="1910"/>
        <v>7610.046292626188</v>
      </c>
      <c r="R1654" s="7">
        <f t="shared" si="1913"/>
        <v>1634</v>
      </c>
      <c r="S1654" s="11">
        <f t="shared" si="1911"/>
        <v>7582.1024261905959</v>
      </c>
      <c r="T1654" s="11">
        <f t="shared" si="1912"/>
        <v>9856.7331540477753</v>
      </c>
      <c r="AB1654" s="4">
        <f t="shared" si="1876"/>
        <v>0</v>
      </c>
      <c r="AC1654" s="3">
        <f t="shared" si="1891"/>
        <v>15</v>
      </c>
      <c r="AD1654" s="42">
        <f t="shared" si="1892"/>
        <v>25.094000000000001</v>
      </c>
      <c r="AE1654" s="3">
        <f t="shared" si="1893"/>
        <v>59</v>
      </c>
      <c r="AF1654" s="42">
        <f t="shared" si="1894"/>
        <v>12.864000000000001</v>
      </c>
      <c r="AJ1654" s="3">
        <v>5</v>
      </c>
      <c r="AL1654" t="s">
        <v>512</v>
      </c>
    </row>
    <row r="1655" spans="1:38" x14ac:dyDescent="0.2">
      <c r="B1655" s="4">
        <v>9</v>
      </c>
      <c r="C1655" s="13" t="s">
        <v>1988</v>
      </c>
      <c r="D1655" s="8">
        <v>1477010</v>
      </c>
      <c r="E1655" s="8">
        <v>6577650</v>
      </c>
      <c r="F1655" s="23">
        <v>15</v>
      </c>
      <c r="G1655" s="10">
        <v>24</v>
      </c>
      <c r="H1655" s="38">
        <v>5.0999999999999996</v>
      </c>
      <c r="I1655" s="8">
        <v>59</v>
      </c>
      <c r="J1655" s="8">
        <v>19</v>
      </c>
      <c r="K1655" s="17">
        <v>8.58</v>
      </c>
      <c r="L1655" s="20">
        <f t="shared" si="1872"/>
        <v>15.401416666666666</v>
      </c>
      <c r="M1655" s="20">
        <f t="shared" si="1873"/>
        <v>59.319049999999997</v>
      </c>
      <c r="N1655" s="16">
        <f t="shared" si="1874"/>
        <v>95900.918205576338</v>
      </c>
      <c r="O1655" s="16">
        <f t="shared" si="1875"/>
        <v>110885.96327823862</v>
      </c>
      <c r="P1655" s="22">
        <f t="shared" si="1909"/>
        <v>11.698902726324379</v>
      </c>
      <c r="Q1655" s="11">
        <f t="shared" si="1910"/>
        <v>7621.7451953525124</v>
      </c>
      <c r="R1655" s="7">
        <f t="shared" si="1913"/>
        <v>1635</v>
      </c>
      <c r="S1655" s="11">
        <f t="shared" si="1911"/>
        <v>7589.1138703571205</v>
      </c>
      <c r="T1655" s="11">
        <f t="shared" si="1912"/>
        <v>9865.8480314642566</v>
      </c>
      <c r="AB1655" s="4">
        <f t="shared" si="1876"/>
        <v>0</v>
      </c>
      <c r="AC1655" s="3">
        <f t="shared" si="1891"/>
        <v>15</v>
      </c>
      <c r="AD1655" s="42">
        <f t="shared" si="1892"/>
        <v>24.085000000000001</v>
      </c>
      <c r="AE1655" s="3">
        <f t="shared" si="1893"/>
        <v>59</v>
      </c>
      <c r="AF1655" s="42">
        <f t="shared" si="1894"/>
        <v>19.143000000000001</v>
      </c>
      <c r="AJ1655" s="3">
        <v>9</v>
      </c>
      <c r="AK1655" s="57" t="s">
        <v>2296</v>
      </c>
      <c r="AL1655" t="s">
        <v>477</v>
      </c>
    </row>
    <row r="1656" spans="1:38" x14ac:dyDescent="0.2">
      <c r="B1656" s="4">
        <v>9</v>
      </c>
      <c r="C1656" s="13" t="s">
        <v>1989</v>
      </c>
      <c r="D1656" s="8">
        <v>1477010</v>
      </c>
      <c r="E1656" s="8">
        <v>6577650</v>
      </c>
      <c r="F1656" s="23">
        <v>15</v>
      </c>
      <c r="G1656" s="10">
        <v>24</v>
      </c>
      <c r="H1656" s="38">
        <v>5.0999999999999996</v>
      </c>
      <c r="I1656" s="8">
        <v>59</v>
      </c>
      <c r="J1656" s="8">
        <v>19</v>
      </c>
      <c r="K1656" s="17">
        <v>8.58</v>
      </c>
      <c r="L1656" s="20">
        <f t="shared" si="1872"/>
        <v>15.401416666666666</v>
      </c>
      <c r="M1656" s="20">
        <f t="shared" si="1873"/>
        <v>59.319049999999997</v>
      </c>
      <c r="N1656" s="16">
        <f t="shared" si="1874"/>
        <v>95900.918205576338</v>
      </c>
      <c r="O1656" s="16">
        <f t="shared" si="1875"/>
        <v>110885.96327823862</v>
      </c>
      <c r="P1656" s="22">
        <f t="shared" si="1909"/>
        <v>0</v>
      </c>
      <c r="Q1656" s="11">
        <f t="shared" si="1910"/>
        <v>7621.7451953525124</v>
      </c>
      <c r="R1656" s="7">
        <f t="shared" si="1913"/>
        <v>1636</v>
      </c>
      <c r="S1656" s="11">
        <f t="shared" si="1911"/>
        <v>7584.4750476979771</v>
      </c>
      <c r="T1656" s="11">
        <f t="shared" si="1912"/>
        <v>9859.8175620073707</v>
      </c>
      <c r="AB1656" s="4">
        <f t="shared" si="1876"/>
        <v>0</v>
      </c>
      <c r="AC1656" s="3">
        <f t="shared" si="1891"/>
        <v>15</v>
      </c>
      <c r="AD1656" s="42">
        <f t="shared" si="1892"/>
        <v>24.085000000000001</v>
      </c>
      <c r="AE1656" s="3">
        <f t="shared" si="1893"/>
        <v>59</v>
      </c>
      <c r="AF1656" s="42">
        <f t="shared" si="1894"/>
        <v>19.143000000000001</v>
      </c>
      <c r="AJ1656" s="3">
        <v>9</v>
      </c>
      <c r="AK1656" s="57"/>
      <c r="AL1656" t="s">
        <v>477</v>
      </c>
    </row>
    <row r="1657" spans="1:38" x14ac:dyDescent="0.2">
      <c r="B1657" s="4">
        <v>9</v>
      </c>
      <c r="C1657" s="13" t="s">
        <v>1990</v>
      </c>
      <c r="D1657" s="29">
        <v>1477075</v>
      </c>
      <c r="E1657" s="29">
        <v>6577647</v>
      </c>
      <c r="F1657" s="23"/>
      <c r="G1657" s="10"/>
      <c r="H1657" s="38"/>
      <c r="I1657" s="8"/>
      <c r="J1657" s="8"/>
      <c r="K1657" s="17"/>
      <c r="L1657" s="20">
        <f t="shared" si="1872"/>
        <v>0</v>
      </c>
      <c r="M1657" s="20">
        <f t="shared" si="1873"/>
        <v>0</v>
      </c>
      <c r="N1657" s="16"/>
      <c r="O1657" s="16"/>
      <c r="P1657" s="22">
        <f t="shared" si="1909"/>
        <v>6.5069193939989764E-2</v>
      </c>
      <c r="Q1657" s="11">
        <f t="shared" si="1910"/>
        <v>7621.8102645464523</v>
      </c>
      <c r="R1657" s="7">
        <f t="shared" si="1913"/>
        <v>1637</v>
      </c>
      <c r="S1657" s="11">
        <f t="shared" si="1911"/>
        <v>7579.9066039594536</v>
      </c>
      <c r="T1657" s="11">
        <f t="shared" si="1912"/>
        <v>9853.8785851472894</v>
      </c>
      <c r="AB1657" s="4">
        <f t="shared" si="1876"/>
        <v>0</v>
      </c>
      <c r="AC1657" s="3">
        <f t="shared" si="1891"/>
        <v>0</v>
      </c>
      <c r="AD1657" s="42">
        <f t="shared" si="1892"/>
        <v>0</v>
      </c>
      <c r="AE1657" s="3">
        <f t="shared" si="1893"/>
        <v>0</v>
      </c>
      <c r="AF1657" s="42">
        <f t="shared" si="1894"/>
        <v>0</v>
      </c>
      <c r="AJ1657" s="3">
        <v>9</v>
      </c>
      <c r="AL1657" t="s">
        <v>477</v>
      </c>
    </row>
    <row r="1658" spans="1:38" x14ac:dyDescent="0.2">
      <c r="B1658" s="4">
        <v>9</v>
      </c>
      <c r="C1658" s="13" t="s">
        <v>1991</v>
      </c>
      <c r="D1658" s="8">
        <v>1477010</v>
      </c>
      <c r="E1658" s="8">
        <v>6577650</v>
      </c>
      <c r="F1658" s="23">
        <v>15</v>
      </c>
      <c r="G1658" s="10">
        <v>24</v>
      </c>
      <c r="H1658" s="38">
        <v>5.0999999999999996</v>
      </c>
      <c r="I1658" s="8">
        <v>59</v>
      </c>
      <c r="J1658" s="8">
        <v>19</v>
      </c>
      <c r="K1658" s="17">
        <v>8.58</v>
      </c>
      <c r="L1658" s="20">
        <f t="shared" si="1872"/>
        <v>15.401416666666666</v>
      </c>
      <c r="M1658" s="20">
        <f t="shared" si="1873"/>
        <v>59.319049999999997</v>
      </c>
      <c r="N1658" s="16">
        <f t="shared" si="1874"/>
        <v>95900.918205576338</v>
      </c>
      <c r="O1658" s="16">
        <f t="shared" si="1875"/>
        <v>110885.96327823862</v>
      </c>
      <c r="P1658" s="22">
        <f t="shared" si="1909"/>
        <v>6.5069193939989764E-2</v>
      </c>
      <c r="Q1658" s="11">
        <f t="shared" si="1910"/>
        <v>7621.8753337403923</v>
      </c>
      <c r="R1658" s="7">
        <f t="shared" si="1913"/>
        <v>1638</v>
      </c>
      <c r="S1658" s="11">
        <f t="shared" si="1911"/>
        <v>7575.343738296312</v>
      </c>
      <c r="T1658" s="11">
        <f t="shared" si="1912"/>
        <v>9847.9468597852065</v>
      </c>
      <c r="AB1658" s="4">
        <f t="shared" si="1876"/>
        <v>0</v>
      </c>
      <c r="AC1658" s="3">
        <f t="shared" si="1891"/>
        <v>15</v>
      </c>
      <c r="AD1658" s="42">
        <f t="shared" si="1892"/>
        <v>24.085000000000001</v>
      </c>
      <c r="AE1658" s="3">
        <f t="shared" si="1893"/>
        <v>59</v>
      </c>
      <c r="AF1658" s="42">
        <f t="shared" si="1894"/>
        <v>19.143000000000001</v>
      </c>
      <c r="AJ1658" s="3">
        <v>9</v>
      </c>
      <c r="AK1658" s="57" t="s">
        <v>2296</v>
      </c>
      <c r="AL1658" t="s">
        <v>477</v>
      </c>
    </row>
    <row r="1659" spans="1:38" x14ac:dyDescent="0.2">
      <c r="B1659" s="4">
        <v>9</v>
      </c>
      <c r="C1659" s="13" t="s">
        <v>1992</v>
      </c>
      <c r="D1659" s="29">
        <v>1476873</v>
      </c>
      <c r="E1659" s="29">
        <v>6581598</v>
      </c>
      <c r="F1659" s="23">
        <v>15</v>
      </c>
      <c r="G1659" s="10">
        <v>23</v>
      </c>
      <c r="H1659" s="38">
        <v>54.9</v>
      </c>
      <c r="I1659" s="8">
        <v>59</v>
      </c>
      <c r="J1659" s="8">
        <v>21</v>
      </c>
      <c r="K1659" s="17">
        <v>16.100000000000001</v>
      </c>
      <c r="L1659" s="20">
        <f t="shared" si="1872"/>
        <v>15.398583333333333</v>
      </c>
      <c r="M1659" s="20">
        <f t="shared" si="1873"/>
        <v>59.354472222222221</v>
      </c>
      <c r="N1659" s="16">
        <f t="shared" si="1874"/>
        <v>95909.6670148228</v>
      </c>
      <c r="O1659" s="16">
        <f t="shared" si="1875"/>
        <v>110886.30314761454</v>
      </c>
      <c r="P1659" s="22">
        <f t="shared" si="1909"/>
        <v>3.9503763111885939</v>
      </c>
      <c r="Q1659" s="11">
        <f t="shared" si="1910"/>
        <v>7625.8257100515812</v>
      </c>
      <c r="R1659" s="7">
        <f t="shared" si="1913"/>
        <v>1639</v>
      </c>
      <c r="S1659" s="11">
        <f t="shared" si="1911"/>
        <v>7574.6456717290876</v>
      </c>
      <c r="T1659" s="11">
        <f t="shared" si="1912"/>
        <v>9847.0393732478133</v>
      </c>
      <c r="V1659" s="4">
        <v>8</v>
      </c>
      <c r="AB1659" s="4">
        <f t="shared" si="1876"/>
        <v>8</v>
      </c>
      <c r="AC1659" s="3">
        <f t="shared" si="1891"/>
        <v>15</v>
      </c>
      <c r="AD1659" s="42">
        <f t="shared" si="1892"/>
        <v>23.914999999999999</v>
      </c>
      <c r="AE1659" s="3">
        <f t="shared" si="1893"/>
        <v>59</v>
      </c>
      <c r="AF1659" s="42">
        <f t="shared" si="1894"/>
        <v>21.268333333333334</v>
      </c>
      <c r="AH1659" s="4">
        <v>1</v>
      </c>
      <c r="AJ1659" s="3">
        <v>9</v>
      </c>
      <c r="AK1659" s="3">
        <v>1</v>
      </c>
      <c r="AL1659" t="s">
        <v>2796</v>
      </c>
    </row>
    <row r="1660" spans="1:38" x14ac:dyDescent="0.2">
      <c r="A1660" s="4">
        <v>1</v>
      </c>
      <c r="B1660" s="4">
        <v>9</v>
      </c>
      <c r="C1660" s="13" t="s">
        <v>1993</v>
      </c>
      <c r="D1660" s="29">
        <v>1474291</v>
      </c>
      <c r="E1660" s="29">
        <v>6579038</v>
      </c>
      <c r="F1660" s="23">
        <v>15</v>
      </c>
      <c r="G1660" s="10">
        <v>21</v>
      </c>
      <c r="H1660" s="38">
        <v>11.94</v>
      </c>
      <c r="I1660" s="8">
        <v>59</v>
      </c>
      <c r="J1660" s="8">
        <v>19</v>
      </c>
      <c r="K1660" s="17">
        <v>52.92</v>
      </c>
      <c r="L1660" s="20">
        <f t="shared" si="1872"/>
        <v>15.353316666666666</v>
      </c>
      <c r="M1660" s="20">
        <f t="shared" si="1873"/>
        <v>59.331366666666668</v>
      </c>
      <c r="N1660" s="16">
        <f t="shared" si="1874"/>
        <v>96024.268371980434</v>
      </c>
      <c r="O1660" s="16">
        <f t="shared" si="1875"/>
        <v>110886.33836739532</v>
      </c>
      <c r="P1660" s="22">
        <f t="shared" si="1909"/>
        <v>3.6359763475578331</v>
      </c>
      <c r="Q1660" s="11">
        <f t="shared" si="1910"/>
        <v>7629.4616863991387</v>
      </c>
      <c r="R1660" s="7">
        <f t="shared" si="1913"/>
        <v>1640</v>
      </c>
      <c r="S1660" s="11">
        <f t="shared" si="1911"/>
        <v>7573.6363569864625</v>
      </c>
      <c r="T1660" s="11">
        <f t="shared" si="1912"/>
        <v>9845.7272640824012</v>
      </c>
      <c r="AB1660" s="4">
        <f t="shared" si="1876"/>
        <v>0</v>
      </c>
      <c r="AC1660" s="3">
        <f t="shared" si="1891"/>
        <v>15</v>
      </c>
      <c r="AD1660" s="42">
        <f t="shared" si="1892"/>
        <v>21.199000000000002</v>
      </c>
      <c r="AE1660" s="3">
        <f t="shared" si="1893"/>
        <v>59</v>
      </c>
      <c r="AF1660" s="42">
        <f t="shared" si="1894"/>
        <v>19.882000000000001</v>
      </c>
      <c r="AJ1660" s="3">
        <v>9</v>
      </c>
      <c r="AK1660" s="3">
        <v>1</v>
      </c>
      <c r="AL1660" t="s">
        <v>207</v>
      </c>
    </row>
    <row r="1661" spans="1:38" x14ac:dyDescent="0.2">
      <c r="B1661" s="4">
        <v>9</v>
      </c>
      <c r="C1661" s="13" t="s">
        <v>2797</v>
      </c>
      <c r="D1661" s="29">
        <v>1466515</v>
      </c>
      <c r="E1661" s="29">
        <v>6572543</v>
      </c>
      <c r="F1661" s="23">
        <v>15</v>
      </c>
      <c r="G1661" s="10">
        <v>13</v>
      </c>
      <c r="H1661" s="38">
        <v>4.5</v>
      </c>
      <c r="I1661" s="8">
        <v>59</v>
      </c>
      <c r="J1661" s="8">
        <v>16</v>
      </c>
      <c r="K1661" s="17">
        <v>21.06</v>
      </c>
      <c r="L1661" s="20">
        <f t="shared" ref="L1661:L1664" si="1914">(H1661/60+G1661)/60+F1661</f>
        <v>15.217916666666667</v>
      </c>
      <c r="M1661" s="20">
        <f t="shared" ref="M1661:M1664" si="1915">(K1661/60+J1661)/60+I1661</f>
        <v>59.272516666666668</v>
      </c>
      <c r="N1661" s="16">
        <f t="shared" ref="N1661:N1664" si="1916">D1661/L1661</f>
        <v>96367.658735591263</v>
      </c>
      <c r="O1661" s="16">
        <f t="shared" ref="O1661:O1664" si="1917">E1661/M1661</f>
        <v>110886.85565626115</v>
      </c>
      <c r="P1661" s="22">
        <f t="shared" si="1909"/>
        <v>10.13169289901742</v>
      </c>
      <c r="Q1661" s="11">
        <f t="shared" si="1910"/>
        <v>7639.5933792981559</v>
      </c>
      <c r="R1661" s="7">
        <f t="shared" si="1913"/>
        <v>1641</v>
      </c>
      <c r="S1661" s="11">
        <f t="shared" si="1911"/>
        <v>7579.0725298582556</v>
      </c>
      <c r="T1661" s="11">
        <f t="shared" si="1912"/>
        <v>9852.7942888157322</v>
      </c>
      <c r="AB1661" s="4">
        <f t="shared" ref="AB1661:AB1664" si="1918">SUM(U1661:AA1661)</f>
        <v>0</v>
      </c>
      <c r="AC1661" s="3">
        <f t="shared" si="1891"/>
        <v>15</v>
      </c>
      <c r="AD1661" s="42">
        <f t="shared" si="1892"/>
        <v>13.074999999999999</v>
      </c>
      <c r="AE1661" s="3">
        <f t="shared" si="1893"/>
        <v>59</v>
      </c>
      <c r="AF1661" s="42">
        <f t="shared" si="1894"/>
        <v>16.350999999999999</v>
      </c>
      <c r="AJ1661" s="3">
        <v>9</v>
      </c>
      <c r="AK1661" s="57" t="s">
        <v>2296</v>
      </c>
      <c r="AL1661" t="s">
        <v>409</v>
      </c>
    </row>
    <row r="1662" spans="1:38" x14ac:dyDescent="0.2">
      <c r="B1662" s="4">
        <v>8</v>
      </c>
      <c r="C1662" s="13" t="s">
        <v>1994</v>
      </c>
      <c r="D1662" s="54">
        <v>1457863</v>
      </c>
      <c r="E1662" s="54">
        <v>6564381</v>
      </c>
      <c r="F1662" s="23">
        <v>15</v>
      </c>
      <c r="G1662" s="10">
        <v>4</v>
      </c>
      <c r="H1662" s="38">
        <v>4</v>
      </c>
      <c r="I1662" s="8">
        <v>59</v>
      </c>
      <c r="J1662" s="8">
        <v>11</v>
      </c>
      <c r="K1662" s="17">
        <v>54.5</v>
      </c>
      <c r="L1662" s="20">
        <f t="shared" si="1914"/>
        <v>15.067777777777778</v>
      </c>
      <c r="M1662" s="20">
        <f t="shared" si="1915"/>
        <v>59.198472222222222</v>
      </c>
      <c r="N1662" s="16">
        <f t="shared" si="1916"/>
        <v>96753.683356684603</v>
      </c>
      <c r="O1662" s="16">
        <f t="shared" si="1917"/>
        <v>110887.6758737674</v>
      </c>
      <c r="P1662" s="22">
        <f t="shared" si="1909"/>
        <v>11.894341007386663</v>
      </c>
      <c r="Q1662" s="11">
        <f t="shared" si="1910"/>
        <v>7651.487720305543</v>
      </c>
      <c r="R1662" s="7">
        <f t="shared" si="1913"/>
        <v>1642</v>
      </c>
      <c r="S1662" s="11">
        <f t="shared" si="1911"/>
        <v>7586.2497007657885</v>
      </c>
      <c r="T1662" s="11">
        <f t="shared" si="1912"/>
        <v>9862.1246109955246</v>
      </c>
      <c r="AB1662" s="4">
        <f t="shared" si="1918"/>
        <v>0</v>
      </c>
      <c r="AC1662" s="3">
        <f t="shared" si="1891"/>
        <v>15</v>
      </c>
      <c r="AD1662" s="42">
        <f t="shared" si="1892"/>
        <v>4.0666666666666664</v>
      </c>
      <c r="AE1662" s="3">
        <f t="shared" si="1893"/>
        <v>59</v>
      </c>
      <c r="AF1662" s="42">
        <f t="shared" si="1894"/>
        <v>11.908333333333333</v>
      </c>
      <c r="AJ1662" s="3">
        <v>9</v>
      </c>
      <c r="AL1662" t="s">
        <v>2798</v>
      </c>
    </row>
    <row r="1663" spans="1:38" x14ac:dyDescent="0.2">
      <c r="B1663" s="4">
        <v>8</v>
      </c>
      <c r="C1663" s="13" t="s">
        <v>1995</v>
      </c>
      <c r="D1663" s="29">
        <v>1452893</v>
      </c>
      <c r="E1663" s="29">
        <v>6561554</v>
      </c>
      <c r="F1663" s="23">
        <v>14</v>
      </c>
      <c r="G1663" s="10">
        <v>58</v>
      </c>
      <c r="H1663" s="38">
        <v>53.1</v>
      </c>
      <c r="I1663" s="8">
        <v>59</v>
      </c>
      <c r="J1663" s="8">
        <v>10</v>
      </c>
      <c r="K1663" s="17">
        <v>21.3</v>
      </c>
      <c r="L1663" s="20">
        <f t="shared" si="1914"/>
        <v>14.981416666666666</v>
      </c>
      <c r="M1663" s="20">
        <f t="shared" si="1915"/>
        <v>59.172583333333336</v>
      </c>
      <c r="N1663" s="16">
        <f t="shared" si="1916"/>
        <v>96979.680381806349</v>
      </c>
      <c r="O1663" s="16">
        <f t="shared" si="1917"/>
        <v>110888.41538381373</v>
      </c>
      <c r="P1663" s="22">
        <f t="shared" si="1909"/>
        <v>5.7177643358221752</v>
      </c>
      <c r="Q1663" s="11">
        <f t="shared" si="1910"/>
        <v>7657.2054846413648</v>
      </c>
      <c r="R1663" s="7">
        <f t="shared" si="1913"/>
        <v>1643</v>
      </c>
      <c r="S1663" s="11">
        <f t="shared" si="1911"/>
        <v>7587.2979482630199</v>
      </c>
      <c r="T1663" s="11">
        <f t="shared" si="1912"/>
        <v>9863.4873327419264</v>
      </c>
      <c r="AB1663" s="4">
        <f t="shared" si="1918"/>
        <v>0</v>
      </c>
      <c r="AC1663" s="3">
        <f t="shared" si="1891"/>
        <v>14</v>
      </c>
      <c r="AD1663" s="42">
        <f t="shared" si="1892"/>
        <v>58.884999999999998</v>
      </c>
      <c r="AE1663" s="3">
        <f t="shared" si="1893"/>
        <v>59</v>
      </c>
      <c r="AF1663" s="42">
        <f t="shared" si="1894"/>
        <v>10.355</v>
      </c>
      <c r="AJ1663" s="3">
        <v>9</v>
      </c>
      <c r="AK1663" s="3">
        <v>1</v>
      </c>
      <c r="AL1663" t="s">
        <v>175</v>
      </c>
    </row>
    <row r="1664" spans="1:38" x14ac:dyDescent="0.2">
      <c r="B1664" s="4">
        <v>9</v>
      </c>
      <c r="C1664" s="13" t="s">
        <v>1996</v>
      </c>
      <c r="D1664" s="29">
        <v>1465820</v>
      </c>
      <c r="E1664" s="29">
        <v>6553322</v>
      </c>
      <c r="F1664" s="23">
        <v>15</v>
      </c>
      <c r="G1664" s="10">
        <v>12</v>
      </c>
      <c r="H1664" s="38">
        <v>31.5</v>
      </c>
      <c r="I1664" s="8">
        <v>59</v>
      </c>
      <c r="J1664" s="8">
        <v>5</v>
      </c>
      <c r="K1664" s="17">
        <v>59.7</v>
      </c>
      <c r="L1664" s="20">
        <f t="shared" si="1914"/>
        <v>15.20875</v>
      </c>
      <c r="M1664" s="20">
        <f t="shared" si="1915"/>
        <v>59.099916666666665</v>
      </c>
      <c r="N1664" s="16">
        <f t="shared" si="1916"/>
        <v>96380.044382345688</v>
      </c>
      <c r="O1664" s="16">
        <f t="shared" si="1917"/>
        <v>110885.46938165452</v>
      </c>
      <c r="P1664" s="22">
        <f t="shared" si="1909"/>
        <v>15.325571865349755</v>
      </c>
      <c r="Q1664" s="11">
        <f t="shared" si="1910"/>
        <v>7672.5310565067148</v>
      </c>
      <c r="R1664" s="7">
        <f t="shared" si="1913"/>
        <v>1644</v>
      </c>
      <c r="S1664" s="11">
        <f t="shared" si="1911"/>
        <v>7597.8592214068931</v>
      </c>
      <c r="T1664" s="11">
        <f t="shared" si="1912"/>
        <v>9877.2169878289606</v>
      </c>
      <c r="AB1664" s="4">
        <f t="shared" si="1918"/>
        <v>0</v>
      </c>
      <c r="AC1664" s="3">
        <f t="shared" si="1891"/>
        <v>15</v>
      </c>
      <c r="AD1664" s="42">
        <f t="shared" si="1892"/>
        <v>12.525</v>
      </c>
      <c r="AE1664" s="3">
        <f t="shared" si="1893"/>
        <v>59</v>
      </c>
      <c r="AF1664" s="42">
        <f t="shared" si="1894"/>
        <v>5.9950000000000001</v>
      </c>
      <c r="AJ1664" s="3">
        <v>9</v>
      </c>
      <c r="AL1664" t="s">
        <v>2799</v>
      </c>
    </row>
    <row r="1666" spans="4:39" x14ac:dyDescent="0.2">
      <c r="D1666" s="59"/>
      <c r="E1666" s="13"/>
      <c r="F1666" s="23"/>
      <c r="G1666" s="13"/>
      <c r="H1666" s="38"/>
      <c r="I1666" s="13"/>
      <c r="J1666" s="13"/>
      <c r="K1666" s="58"/>
      <c r="L1666" s="13"/>
      <c r="M1666" s="13"/>
      <c r="N1666" s="13"/>
      <c r="O1666" s="13"/>
      <c r="P1666" s="13"/>
      <c r="Q1666" s="13"/>
      <c r="R1666" s="13"/>
      <c r="S1666" s="13"/>
      <c r="T1666" s="13"/>
      <c r="U1666" s="23"/>
      <c r="V1666" s="23"/>
      <c r="W1666" s="23"/>
      <c r="X1666" s="23"/>
      <c r="Y1666" s="23"/>
      <c r="Z1666" s="23"/>
      <c r="AM1666" s="13"/>
    </row>
    <row r="1667" spans="4:39" x14ac:dyDescent="0.2">
      <c r="AM1667" s="13"/>
    </row>
    <row r="1668" spans="4:39" x14ac:dyDescent="0.2">
      <c r="R1668" s="40">
        <f>SUM(A21:A1667)</f>
        <v>479</v>
      </c>
      <c r="AM1668" s="13"/>
    </row>
    <row r="1669" spans="4:39" x14ac:dyDescent="0.2">
      <c r="R1669" s="18">
        <f>R1668/R1664*100</f>
        <v>29.136253041362529</v>
      </c>
      <c r="AM1669" s="13"/>
    </row>
    <row r="1670" spans="4:39" x14ac:dyDescent="0.2">
      <c r="AM1670" s="13"/>
    </row>
    <row r="1671" spans="4:39" x14ac:dyDescent="0.2">
      <c r="AM1671" s="13"/>
    </row>
    <row r="1672" spans="4:39" x14ac:dyDescent="0.2">
      <c r="AM1672" s="13"/>
    </row>
    <row r="1673" spans="4:39" x14ac:dyDescent="0.2">
      <c r="AM1673" s="13"/>
    </row>
    <row r="1674" spans="4:39" x14ac:dyDescent="0.2">
      <c r="AM1674" s="13"/>
    </row>
    <row r="1675" spans="4:39" x14ac:dyDescent="0.2">
      <c r="AM1675" s="13"/>
    </row>
    <row r="1676" spans="4:39" x14ac:dyDescent="0.2">
      <c r="AM1676" s="13"/>
    </row>
    <row r="1677" spans="4:39" x14ac:dyDescent="0.2">
      <c r="AM1677" s="13"/>
    </row>
    <row r="1678" spans="4:39" x14ac:dyDescent="0.2">
      <c r="AM1678" s="13"/>
    </row>
    <row r="1679" spans="4:39" x14ac:dyDescent="0.2">
      <c r="AM1679" s="13"/>
    </row>
    <row r="1680" spans="4:39" x14ac:dyDescent="0.2">
      <c r="AM1680" s="13"/>
    </row>
    <row r="1681" spans="39:39" x14ac:dyDescent="0.2">
      <c r="AM1681" s="13"/>
    </row>
    <row r="1682" spans="39:39" x14ac:dyDescent="0.2">
      <c r="AM1682" s="13"/>
    </row>
    <row r="1683" spans="39:39" x14ac:dyDescent="0.2">
      <c r="AM1683" s="13"/>
    </row>
    <row r="1684" spans="39:39" x14ac:dyDescent="0.2">
      <c r="AM1684" s="13"/>
    </row>
    <row r="1685" spans="39:39" x14ac:dyDescent="0.2">
      <c r="AM1685" s="13"/>
    </row>
    <row r="1686" spans="39:39" x14ac:dyDescent="0.2">
      <c r="AM1686" s="13"/>
    </row>
    <row r="1687" spans="39:39" x14ac:dyDescent="0.2">
      <c r="AM1687" s="13"/>
    </row>
    <row r="1688" spans="39:39" x14ac:dyDescent="0.2">
      <c r="AM1688" s="13"/>
    </row>
    <row r="1689" spans="39:39" x14ac:dyDescent="0.2">
      <c r="AM1689" s="13"/>
    </row>
    <row r="1690" spans="39:39" x14ac:dyDescent="0.2">
      <c r="AM1690" s="13"/>
    </row>
    <row r="1691" spans="39:39" x14ac:dyDescent="0.2">
      <c r="AM1691" s="13"/>
    </row>
    <row r="1692" spans="39:39" x14ac:dyDescent="0.2">
      <c r="AM1692" s="13"/>
    </row>
    <row r="1693" spans="39:39" x14ac:dyDescent="0.2">
      <c r="AM1693" s="13"/>
    </row>
    <row r="1694" spans="39:39" x14ac:dyDescent="0.2">
      <c r="AM1694" s="13"/>
    </row>
    <row r="1695" spans="39:39" x14ac:dyDescent="0.2">
      <c r="AM1695" s="13"/>
    </row>
    <row r="1696" spans="39:39" x14ac:dyDescent="0.2">
      <c r="AM1696" s="13"/>
    </row>
    <row r="1697" spans="39:39" x14ac:dyDescent="0.2">
      <c r="AM1697" s="13"/>
    </row>
    <row r="1698" spans="39:39" x14ac:dyDescent="0.2">
      <c r="AM1698" s="13"/>
    </row>
    <row r="1699" spans="39:39" x14ac:dyDescent="0.2">
      <c r="AM1699" s="13"/>
    </row>
    <row r="1700" spans="39:39" x14ac:dyDescent="0.2">
      <c r="AM1700" s="13"/>
    </row>
    <row r="1701" spans="39:39" x14ac:dyDescent="0.2">
      <c r="AM1701" s="13"/>
    </row>
    <row r="1702" spans="39:39" x14ac:dyDescent="0.2">
      <c r="AM1702" s="13"/>
    </row>
    <row r="1703" spans="39:39" x14ac:dyDescent="0.2">
      <c r="AM1703" s="13"/>
    </row>
    <row r="1704" spans="39:39" x14ac:dyDescent="0.2">
      <c r="AM1704" s="13"/>
    </row>
    <row r="1705" spans="39:39" x14ac:dyDescent="0.2">
      <c r="AM1705" s="13"/>
    </row>
    <row r="1706" spans="39:39" x14ac:dyDescent="0.2">
      <c r="AM1706" s="13"/>
    </row>
    <row r="1707" spans="39:39" x14ac:dyDescent="0.2">
      <c r="AM1707" s="13"/>
    </row>
    <row r="1708" spans="39:39" x14ac:dyDescent="0.2">
      <c r="AM1708" s="13"/>
    </row>
    <row r="1709" spans="39:39" x14ac:dyDescent="0.2">
      <c r="AM1709" s="13"/>
    </row>
    <row r="1710" spans="39:39" x14ac:dyDescent="0.2">
      <c r="AM1710" s="13"/>
    </row>
    <row r="1711" spans="39:39" x14ac:dyDescent="0.2">
      <c r="AM1711" s="13"/>
    </row>
    <row r="1712" spans="39:39" x14ac:dyDescent="0.2">
      <c r="AM1712" s="13"/>
    </row>
    <row r="1713" spans="39:39" x14ac:dyDescent="0.2">
      <c r="AM1713" s="13"/>
    </row>
    <row r="1714" spans="39:39" x14ac:dyDescent="0.2">
      <c r="AM1714" s="13"/>
    </row>
    <row r="1715" spans="39:39" x14ac:dyDescent="0.2">
      <c r="AM1715" s="13"/>
    </row>
    <row r="1716" spans="39:39" x14ac:dyDescent="0.2">
      <c r="AM1716" s="13"/>
    </row>
    <row r="1717" spans="39:39" x14ac:dyDescent="0.2">
      <c r="AM1717" s="13"/>
    </row>
    <row r="1718" spans="39:39" x14ac:dyDescent="0.2">
      <c r="AM1718" s="13"/>
    </row>
    <row r="1719" spans="39:39" x14ac:dyDescent="0.2">
      <c r="AM1719" s="13"/>
    </row>
    <row r="1720" spans="39:39" x14ac:dyDescent="0.2">
      <c r="AM1720" s="13"/>
    </row>
    <row r="1721" spans="39:39" x14ac:dyDescent="0.2">
      <c r="AM1721" s="13"/>
    </row>
    <row r="1722" spans="39:39" x14ac:dyDescent="0.2">
      <c r="AM1722" s="13"/>
    </row>
    <row r="1723" spans="39:39" x14ac:dyDescent="0.2">
      <c r="AM1723" s="13"/>
    </row>
    <row r="1724" spans="39:39" x14ac:dyDescent="0.2">
      <c r="AM1724" s="13"/>
    </row>
    <row r="1725" spans="39:39" x14ac:dyDescent="0.2">
      <c r="AM1725" s="13"/>
    </row>
    <row r="1726" spans="39:39" x14ac:dyDescent="0.2">
      <c r="AM1726" s="13"/>
    </row>
    <row r="1727" spans="39:39" x14ac:dyDescent="0.2">
      <c r="AM1727" s="13"/>
    </row>
    <row r="1728" spans="39:39" x14ac:dyDescent="0.2">
      <c r="AM1728" s="13"/>
    </row>
    <row r="1729" spans="39:39" x14ac:dyDescent="0.2">
      <c r="AM1729" s="13"/>
    </row>
    <row r="1730" spans="39:39" x14ac:dyDescent="0.2">
      <c r="AM1730" s="13"/>
    </row>
    <row r="1731" spans="39:39" x14ac:dyDescent="0.2">
      <c r="AM1731" s="13"/>
    </row>
    <row r="1732" spans="39:39" x14ac:dyDescent="0.2">
      <c r="AM1732" s="13"/>
    </row>
    <row r="1733" spans="39:39" x14ac:dyDescent="0.2">
      <c r="AM1733" s="13"/>
    </row>
    <row r="1734" spans="39:39" x14ac:dyDescent="0.2">
      <c r="AM1734" s="13"/>
    </row>
    <row r="1735" spans="39:39" x14ac:dyDescent="0.2">
      <c r="AM1735" s="13"/>
    </row>
    <row r="1736" spans="39:39" x14ac:dyDescent="0.2">
      <c r="AM1736" s="13"/>
    </row>
    <row r="1737" spans="39:39" x14ac:dyDescent="0.2">
      <c r="AM1737" s="13"/>
    </row>
    <row r="1738" spans="39:39" x14ac:dyDescent="0.2">
      <c r="AM1738" s="13"/>
    </row>
    <row r="1739" spans="39:39" x14ac:dyDescent="0.2">
      <c r="AM1739" s="13"/>
    </row>
    <row r="1740" spans="39:39" x14ac:dyDescent="0.2">
      <c r="AM1740" s="13"/>
    </row>
    <row r="1741" spans="39:39" x14ac:dyDescent="0.2">
      <c r="AM1741" s="13"/>
    </row>
    <row r="1742" spans="39:39" x14ac:dyDescent="0.2">
      <c r="AM1742" s="13"/>
    </row>
    <row r="1743" spans="39:39" x14ac:dyDescent="0.2">
      <c r="AM1743" s="13"/>
    </row>
    <row r="1744" spans="39:39" x14ac:dyDescent="0.2">
      <c r="AM1744" s="13"/>
    </row>
    <row r="1745" spans="39:39" x14ac:dyDescent="0.2">
      <c r="AM1745" s="13"/>
    </row>
    <row r="1746" spans="39:39" x14ac:dyDescent="0.2">
      <c r="AM1746" s="13"/>
    </row>
    <row r="1747" spans="39:39" x14ac:dyDescent="0.2">
      <c r="AM1747" s="13"/>
    </row>
    <row r="1748" spans="39:39" x14ac:dyDescent="0.2">
      <c r="AM1748" s="13"/>
    </row>
    <row r="1749" spans="39:39" x14ac:dyDescent="0.2">
      <c r="AM1749" s="13"/>
    </row>
    <row r="1750" spans="39:39" x14ac:dyDescent="0.2">
      <c r="AM1750" s="13"/>
    </row>
    <row r="1751" spans="39:39" x14ac:dyDescent="0.2">
      <c r="AM1751" s="13"/>
    </row>
    <row r="1752" spans="39:39" x14ac:dyDescent="0.2">
      <c r="AM1752" s="13"/>
    </row>
    <row r="1753" spans="39:39" x14ac:dyDescent="0.2">
      <c r="AM1753" s="13"/>
    </row>
    <row r="1754" spans="39:39" x14ac:dyDescent="0.2">
      <c r="AM1754" s="13"/>
    </row>
    <row r="1755" spans="39:39" x14ac:dyDescent="0.2">
      <c r="AM1755" s="13"/>
    </row>
    <row r="1756" spans="39:39" x14ac:dyDescent="0.2">
      <c r="AM1756" s="13"/>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C220" zoomScale="140" zoomScaleNormal="140" workbookViewId="0">
      <selection activeCell="DT310" sqref="DT310"/>
    </sheetView>
  </sheetViews>
  <sheetFormatPr defaultRowHeig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Foglio7</vt:lpstr>
      <vt:lpstr>Foglio11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Alceste</dc:creator>
  <cp:lastModifiedBy>Vincio</cp:lastModifiedBy>
  <cp:lastPrinted>2013-05-28T07:42:31Z</cp:lastPrinted>
  <dcterms:created xsi:type="dcterms:W3CDTF">2002-01-02T14:28:54Z</dcterms:created>
  <dcterms:modified xsi:type="dcterms:W3CDTF">2014-05-06T11:03:04Z</dcterms:modified>
</cp:coreProperties>
</file>